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73" documentId="13_ncr:1_{F6CB121F-512D-4AA6-A0C1-0FB36C537598}" xr6:coauthVersionLast="47" xr6:coauthVersionMax="47" xr10:uidLastSave="{867659C8-19B0-48CE-97A4-FA8723BDAFDB}"/>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5" l="1"/>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<sst xmlns="http://schemas.openxmlformats.org/spreadsheetml/2006/main" count="178577" uniqueCount="39075">
  <si>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</si>
  <si>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</si>
  <si>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</si>
  <si>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</si>
  <si>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</si>
  <si>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</si>
  <si>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</si>
  <si>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</si>
  <si>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</si>
  <si>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</si>
  <si>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</si>
  <si>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</si>
  <si>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</si>
  <si>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</si>
  <si>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</si>
  <si>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</si>
  <si>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</si>
  <si>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</si>
  <si>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</si>
  <si>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</si>
  <si>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</si>
  <si>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</si>
  <si>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</si>
  <si>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</si>
  <si>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</si>
  <si>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</si>
  <si>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</si>
  <si>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</si>
  <si>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</si>
  <si>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</si>
  <si>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</si>
  <si>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</si>
  <si>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</si>
  <si>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</si>
  <si>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</si>
  <si>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</si>
  <si>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</si>
  <si>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</si>
  <si>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</si>
  <si>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</si>
  <si>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</si>
  <si>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</si>
  <si>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</si>
  <si>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</si>
  <si>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</si>
  <si>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</si>
  <si>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</si>
  <si>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</si>
  <si>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</si>
  <si>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</si>
  <si>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</si>
  <si>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</si>
  <si>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</si>
  <si>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</si>
  <si>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</si>
  <si>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</si>
  <si>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</si>
  <si>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</si>
  <si>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</si>
  <si>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</si>
  <si>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</si>
  <si>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</si>
  <si>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</si>
  <si>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</si>
  <si>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</si>
  <si>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</si>
  <si>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</si>
  <si>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</si>
  <si>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</si>
  <si>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</si>
  <si>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</si>
  <si>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</si>
  <si>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</si>
  <si>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</si>
  <si>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</si>
  <si>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</si>
  <si>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</si>
  <si>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</si>
  <si>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</si>
  <si>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</si>
  <si>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</si>
  <si>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</si>
  <si>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</si>
  <si>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</si>
  <si>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</si>
  <si>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</si>
  <si>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</si>
  <si>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</si>
  <si>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</si>
  <si>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</si>
  <si>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</si>
  <si>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</si>
  <si>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</si>
  <si>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</si>
  <si>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</si>
  <si>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</si>
  <si>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</si>
  <si>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</si>
  <si>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</si>
  <si>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</si>
  <si>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</si>
  <si>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</si>
  <si>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</si>
  <si>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</si>
  <si>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</si>
  <si>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</si>
  <si>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</si>
  <si>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</si>
  <si>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</si>
  <si>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</si>
  <si>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</si>
  <si>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</si>
  <si>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</si>
  <si>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</si>
  <si>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</si>
  <si>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</si>
  <si>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</si>
  <si>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</si>
  <si>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</si>
  <si>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</si>
  <si>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</si>
  <si>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</si>
  <si>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</si>
  <si>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</si>
  <si>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</si>
  <si>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</si>
  <si>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</si>
  <si>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</si>
  <si>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</si>
  <si>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</si>
  <si>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</si>
  <si>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</si>
  <si>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</si>
  <si>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</si>
  <si>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</si>
  <si>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</si>
  <si>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</si>
  <si>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</si>
  <si>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</si>
  <si>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</si>
  <si>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</si>
  <si>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</si>
  <si>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</si>
  <si>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</si>
  <si>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</si>
  <si>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</si>
  <si>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</si>
  <si>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</si>
  <si>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</si>
  <si>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</si>
  <si>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</si>
  <si>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</si>
  <si>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</si>
  <si>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</si>
  <si>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</si>
  <si>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</si>
  <si>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</si>
  <si>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</si>
  <si>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</si>
  <si>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</si>
  <si>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</si>
  <si>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</si>
  <si>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</si>
  <si>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</si>
  <si>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</si>
  <si>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</si>
  <si>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</si>
  <si>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</si>
  <si>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</si>
  <si>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</si>
  <si>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</si>
  <si>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</si>
  <si>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</si>
  <si>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</si>
  <si>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</si>
  <si>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</si>
  <si>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</si>
  <si>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</si>
  <si>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</si>
  <si>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</si>
  <si>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</si>
  <si>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</si>
  <si>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</si>
  <si>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</si>
  <si>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</si>
  <si>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</si>
  <si>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</si>
  <si>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</si>
  <si>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</si>
  <si>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</si>
  <si>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</si>
  <si>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</si>
  <si>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</si>
  <si>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</si>
  <si>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</si>
  <si>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</si>
  <si>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</si>
  <si>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</si>
  <si>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</si>
  <si>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</si>
  <si>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</si>
  <si>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</si>
  <si>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</si>
  <si>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</si>
  <si>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</si>
  <si>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</si>
  <si>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</si>
  <si>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</si>
  <si>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</si>
  <si>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</si>
  <si>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</si>
  <si>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</si>
  <si>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</si>
  <si>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</si>
  <si>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</si>
  <si>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</si>
  <si>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</si>
  <si>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</si>
  <si>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</si>
  <si>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</si>
  <si>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</si>
  <si>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</si>
  <si>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</si>
  <si>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</si>
  <si>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</si>
  <si>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</si>
  <si>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</si>
  <si>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</si>
  <si>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</si>
  <si>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</si>
  <si>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</si>
  <si>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</si>
  <si>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</si>
  <si>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</si>
  <si>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</si>
  <si>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</si>
  <si>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</si>
  <si>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</si>
  <si>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</si>
  <si>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</si>
  <si>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</si>
  <si>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</si>
  <si>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</si>
  <si>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</si>
  <si>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</si>
  <si>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</si>
  <si>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</si>
  <si>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</si>
  <si>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</si>
  <si>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</si>
  <si>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</si>
  <si>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</si>
  <si>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</si>
  <si>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</si>
  <si>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</si>
  <si>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</si>
  <si>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</si>
  <si>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</si>
  <si>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</si>
  <si>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</si>
  <si>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</si>
  <si>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</si>
  <si>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</si>
  <si>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</si>
  <si>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</si>
  <si>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</si>
  <si>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</si>
  <si>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</si>
  <si>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</si>
  <si>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</si>
  <si>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</si>
  <si>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</si>
  <si>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</si>
  <si>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</si>
  <si>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</si>
  <si>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</si>
  <si>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</si>
  <si>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</si>
  <si>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</si>
  <si>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</si>
  <si>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</si>
  <si>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</si>
  <si>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</si>
  <si>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</si>
  <si>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</si>
  <si>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</si>
  <si>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</si>
  <si>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</si>
  <si>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</si>
  <si>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</si>
  <si>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</si>
  <si>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</si>
  <si>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</si>
  <si>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</si>
  <si>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</si>
  <si>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</si>
  <si>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</si>
  <si>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</si>
  <si>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</si>
  <si>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</si>
  <si>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</si>
  <si>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</si>
  <si>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</si>
  <si>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</si>
  <si>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</si>
  <si>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</si>
  <si>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</si>
  <si>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</si>
  <si>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</si>
  <si>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</si>
  <si>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</si>
  <si>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</si>
  <si>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</si>
  <si>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</si>
  <si>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</si>
  <si>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</si>
  <si>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</si>
  <si>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</si>
  <si>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</si>
  <si>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</si>
  <si>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</si>
  <si>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</si>
  <si>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</si>
  <si>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</si>
  <si>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</si>
  <si>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</si>
  <si>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</si>
  <si>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</si>
  <si>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</si>
  <si>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</si>
  <si>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</si>
  <si>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</si>
  <si>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</si>
  <si>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</si>
  <si>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</si>
  <si>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</si>
  <si>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</si>
  <si>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</si>
  <si>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</si>
  <si>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</si>
  <si>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</si>
  <si>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</si>
  <si>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</si>
  <si>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</si>
  <si>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</si>
  <si>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</si>
  <si>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</si>
  <si>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</si>
  <si>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</si>
  <si>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</si>
  <si>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</si>
  <si>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</si>
  <si>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</si>
  <si>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</si>
  <si>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</si>
  <si>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</si>
  <si>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</si>
  <si>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</si>
  <si>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</si>
  <si>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</si>
  <si>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</si>
  <si>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</si>
  <si>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</si>
  <si>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</si>
  <si>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</si>
  <si>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</si>
  <si>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</si>
  <si>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</si>
  <si>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</si>
  <si>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</si>
  <si>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</si>
  <si>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</si>
  <si>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</si>
  <si>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</si>
  <si>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</si>
  <si>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</si>
  <si>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</si>
  <si>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</si>
  <si>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</si>
  <si>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</si>
  <si>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</si>
  <si>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</si>
  <si>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</si>
  <si>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</si>
  <si>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</si>
  <si>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</si>
  <si>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</si>
  <si>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</si>
  <si>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</si>
  <si>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</si>
  <si>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</si>
  <si>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</si>
  <si>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</si>
  <si>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</si>
  <si>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</si>
  <si>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</si>
  <si>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</si>
  <si>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</si>
  <si>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</si>
  <si>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</si>
  <si>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</si>
  <si>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</si>
  <si>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</si>
  <si>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</si>
  <si>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</si>
  <si>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</si>
  <si>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</si>
  <si>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</si>
  <si>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</si>
  <si>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</si>
  <si>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</si>
  <si>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</si>
  <si>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</si>
  <si>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</si>
  <si>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</si>
  <si>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</si>
  <si>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</si>
  <si>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</si>
  <si>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</si>
  <si>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</si>
  <si>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</si>
  <si>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</si>
  <si>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</si>
  <si>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</si>
  <si>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</si>
  <si>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</si>
  <si>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</si>
  <si>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</si>
  <si>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</si>
  <si>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</si>
  <si>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</si>
  <si>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</si>
  <si>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</si>
  <si>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</si>
  <si>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</si>
  <si>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</si>
  <si>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</si>
  <si>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</si>
  <si>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</si>
  <si>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</si>
  <si>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</si>
  <si>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</si>
  <si>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</si>
  <si>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</si>
  <si>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</si>
  <si>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</si>
  <si>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</si>
  <si>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</si>
  <si>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</si>
  <si>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</si>
  <si>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</si>
  <si>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</si>
  <si>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</si>
  <si>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</si>
  <si>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</si>
  <si>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</si>
  <si>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</si>
  <si>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</si>
  <si>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</si>
  <si>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</si>
  <si>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</si>
  <si>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</si>
  <si>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</si>
  <si>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</si>
  <si>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</si>
  <si>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</si>
  <si>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</si>
  <si>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</si>
  <si>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</si>
  <si>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</si>
  <si>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</si>
  <si>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</si>
  <si>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</si>
  <si>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</si>
  <si>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</si>
  <si>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</si>
  <si>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</si>
  <si>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</si>
  <si>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</si>
  <si>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</si>
  <si>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</si>
  <si>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</si>
  <si>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</si>
  <si>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</si>
  <si>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</si>
  <si>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</si>
  <si>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</si>
  <si>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</si>
  <si>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</si>
  <si>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</si>
  <si>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</si>
  <si>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</si>
  <si>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</si>
  <si>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</si>
  <si>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</si>
  <si>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</si>
  <si>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</si>
  <si>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</si>
  <si>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</si>
  <si>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</si>
  <si>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</si>
  <si>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</si>
  <si>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</si>
  <si>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</si>
  <si>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</si>
  <si>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</si>
  <si>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</si>
  <si>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</si>
  <si>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</si>
  <si>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</si>
  <si>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</si>
  <si>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</si>
  <si>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</si>
  <si>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</si>
  <si>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</si>
  <si>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</si>
  <si>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</si>
  <si>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</si>
  <si>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</si>
  <si>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</si>
  <si>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</si>
  <si>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</si>
  <si>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</si>
  <si>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</si>
  <si>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</si>
  <si>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</si>
  <si>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</si>
  <si>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</si>
  <si>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</si>
  <si>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</si>
  <si>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</si>
  <si>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</si>
  <si>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</si>
  <si>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</si>
  <si>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</si>
  <si>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</si>
  <si>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</si>
  <si>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</si>
  <si>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</si>
  <si>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</si>
  <si>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</si>
  <si>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</si>
  <si>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</si>
  <si>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</si>
  <si>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</si>
  <si>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</si>
  <si>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</si>
  <si>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</si>
  <si>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</si>
  <si>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</si>
  <si>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</si>
  <si>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</si>
  <si>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</si>
  <si>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</si>
  <si>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</si>
  <si>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</si>
  <si>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</si>
  <si>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</si>
  <si>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</si>
  <si>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</si>
  <si>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</si>
  <si>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</si>
  <si>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</si>
  <si>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</si>
  <si>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</si>
  <si>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</si>
  <si>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</si>
  <si>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</si>
  <si>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</si>
  <si>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</si>
  <si>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</si>
  <si>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</si>
  <si>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</si>
  <si>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</si>
  <si>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</si>
  <si>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</si>
  <si>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</si>
  <si>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</si>
  <si>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</si>
  <si>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</si>
  <si>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</si>
  <si>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</si>
  <si>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</si>
  <si>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</si>
  <si>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</si>
  <si>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</si>
  <si>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</si>
  <si>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</si>
  <si>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</si>
  <si>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</si>
  <si>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</si>
  <si>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</si>
  <si>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</si>
  <si>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</si>
  <si>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</si>
  <si>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</si>
  <si>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</si>
  <si>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</si>
  <si>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</si>
  <si>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</si>
  <si>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</si>
  <si>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</si>
  <si>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</si>
  <si>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</si>
  <si>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</si>
  <si>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</si>
  <si>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</si>
  <si>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</si>
  <si>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</si>
  <si>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</si>
  <si>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</si>
  <si>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</si>
  <si>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</si>
  <si>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</si>
  <si>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</si>
  <si>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</si>
  <si>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</si>
  <si>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</si>
  <si>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</si>
  <si>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</si>
  <si>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</si>
  <si>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</si>
  <si>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</si>
  <si>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</si>
  <si>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</si>
  <si>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</si>
  <si>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</si>
  <si>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</si>
  <si>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</si>
  <si>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</si>
  <si>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</si>
  <si>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</si>
  <si>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</si>
  <si>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</si>
  <si>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</si>
  <si>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</si>
  <si>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</si>
  <si>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</si>
  <si>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</si>
  <si>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</si>
  <si>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</si>
  <si>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</si>
  <si>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</si>
  <si>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</si>
  <si>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</si>
  <si>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</si>
  <si>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</si>
  <si>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</si>
  <si>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</si>
  <si>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</si>
  <si>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</si>
  <si>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</si>
  <si>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</si>
  <si>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</si>
  <si>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</si>
  <si>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</si>
  <si>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</si>
  <si>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</si>
  <si>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</si>
  <si>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</si>
  <si>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</si>
  <si>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</si>
  <si>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</si>
  <si>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</si>
  <si>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</si>
  <si>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</si>
  <si>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</si>
  <si>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</si>
  <si>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</si>
  <si>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</si>
  <si>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</si>
  <si>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</si>
  <si>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</si>
  <si>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</si>
  <si>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</si>
  <si>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</si>
  <si>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</si>
  <si>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</si>
  <si>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</si>
  <si>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</si>
  <si>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</si>
  <si>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</si>
  <si>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</si>
  <si>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</si>
  <si>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</si>
  <si>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</si>
  <si>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</si>
  <si>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</si>
  <si>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</si>
  <si>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</si>
  <si>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</si>
  <si>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</si>
  <si>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</si>
  <si>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</si>
  <si>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</si>
  <si>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</si>
  <si>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</si>
  <si>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</si>
  <si>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</si>
  <si>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</si>
  <si>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</si>
  <si>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</si>
  <si>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</si>
  <si>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</si>
  <si>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</si>
  <si>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</si>
  <si>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</si>
  <si>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</si>
  <si>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</si>
  <si>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</si>
  <si>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</si>
  <si>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</si>
  <si>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</si>
  <si>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</si>
  <si>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</si>
  <si>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</si>
  <si>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</si>
  <si>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</si>
  <si>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</si>
  <si>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</si>
  <si>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</si>
  <si>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</si>
  <si>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</si>
  <si>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</si>
  <si>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</si>
  <si>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</si>
  <si>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</si>
  <si>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</si>
  <si>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</si>
  <si>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</si>
  <si>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</si>
  <si>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</si>
  <si>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</si>
  <si>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</si>
  <si>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</si>
  <si>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</si>
  <si>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</si>
  <si>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</si>
  <si>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</si>
  <si>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</si>
  <si>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</si>
  <si>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</si>
  <si>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</si>
  <si>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</si>
  <si>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</si>
  <si>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</si>
  <si>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</si>
  <si>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</si>
  <si>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</si>
  <si>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</si>
  <si>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</si>
  <si>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</si>
  <si>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</si>
  <si>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</si>
  <si>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</si>
  <si>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</si>
  <si>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</si>
  <si>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</si>
  <si>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</si>
  <si>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</si>
  <si>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</si>
  <si>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</si>
  <si>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</si>
  <si>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</si>
  <si>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</si>
  <si>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</si>
  <si>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</si>
  <si>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</si>
  <si>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</si>
  <si>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</si>
  <si>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</si>
  <si>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</si>
  <si>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</si>
  <si>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</si>
  <si>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</si>
  <si>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</si>
  <si>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</si>
  <si>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</si>
  <si>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</si>
  <si>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</si>
  <si>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</si>
  <si>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</si>
  <si>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</si>
  <si>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</si>
  <si>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</si>
  <si>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</si>
  <si>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</si>
  <si>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</si>
  <si>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</si>
  <si>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</si>
  <si>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</si>
  <si>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</si>
  <si>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</si>
  <si>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</si>
  <si>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</si>
  <si>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</si>
  <si>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</si>
  <si>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</si>
  <si>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</si>
  <si>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</si>
  <si>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</si>
  <si>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</si>
  <si>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</si>
  <si>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</si>
  <si>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</si>
  <si>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</si>
  <si>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</si>
  <si>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</si>
  <si>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</si>
  <si>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</si>
  <si>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</si>
  <si>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</si>
  <si>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</si>
  <si>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</si>
  <si>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</si>
  <si>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</si>
  <si>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</si>
  <si>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</si>
  <si>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</si>
  <si>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</si>
  <si>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</si>
  <si>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</si>
  <si>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</si>
  <si>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</si>
  <si>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</si>
  <si>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</si>
  <si>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</si>
  <si>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</si>
  <si>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</si>
  <si>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</si>
  <si>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</si>
  <si>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</si>
  <si>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</si>
  <si>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</si>
  <si>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</si>
  <si>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</si>
  <si>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</si>
  <si>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</si>
  <si>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</si>
  <si>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</si>
  <si>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</si>
  <si>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</si>
  <si>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</si>
  <si>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</si>
  <si>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</si>
  <si>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</si>
  <si>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</si>
  <si>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</si>
  <si>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</si>
  <si>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</si>
  <si>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</si>
  <si>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</si>
  <si>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</si>
  <si>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</si>
  <si>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</si>
  <si>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</si>
  <si>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</si>
  <si>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</si>
  <si>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</si>
  <si>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</si>
  <si>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</si>
  <si>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</si>
  <si>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</si>
  <si>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</si>
  <si>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</si>
  <si>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</si>
  <si>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</si>
  <si>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</si>
  <si>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</si>
  <si>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</si>
  <si>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</si>
  <si>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</si>
  <si>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</si>
  <si>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</si>
  <si>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</si>
  <si>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</si>
  <si>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</si>
  <si>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</si>
  <si>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</si>
  <si>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</si>
  <si>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</si>
  <si>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</si>
  <si>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</si>
  <si>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</si>
  <si>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</si>
  <si>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</si>
  <si>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</si>
  <si>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</si>
  <si>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</si>
  <si>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</si>
  <si>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</si>
  <si>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</si>
  <si>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</si>
  <si>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</si>
  <si>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</si>
  <si>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</si>
  <si>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</si>
  <si>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</si>
  <si>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</si>
  <si>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</si>
  <si>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</si>
  <si>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</si>
  <si>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</si>
  <si>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</si>
  <si>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</si>
  <si>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</si>
  <si>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</si>
  <si>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</si>
  <si>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</si>
  <si>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</si>
  <si>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</si>
  <si>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</si>
  <si>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</si>
  <si>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</si>
  <si>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</si>
  <si>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</si>
  <si>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</si>
  <si>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</si>
  <si>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</si>
  <si>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</si>
  <si>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</si>
  <si>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</si>
  <si>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</si>
  <si>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</si>
  <si>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</si>
  <si>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</si>
  <si>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</si>
  <si>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</si>
  <si>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</si>
  <si>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</si>
  <si>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</si>
  <si>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</si>
  <si>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</si>
  <si>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</si>
  <si>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</si>
  <si>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</si>
  <si>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</si>
  <si>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</si>
  <si>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</si>
  <si>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</si>
  <si>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</si>
  <si>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</si>
  <si>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</si>
  <si>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</si>
  <si>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</si>
  <si>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</si>
  <si>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</si>
  <si>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</si>
  <si>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</si>
  <si>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</si>
  <si>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</si>
  <si>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</si>
  <si>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</si>
  <si>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</si>
  <si>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</si>
  <si>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</si>
  <si>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</si>
  <si>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</si>
  <si>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</si>
  <si>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</si>
  <si>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</si>
  <si>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</si>
  <si>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</si>
  <si>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</si>
  <si>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</si>
  <si>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</si>
  <si>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</si>
  <si>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</si>
  <si>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</si>
  <si>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</si>
  <si>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</si>
  <si>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</si>
  <si>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</si>
  <si>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</si>
  <si>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</si>
  <si>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</si>
  <si>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</si>
  <si>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</si>
  <si>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</si>
  <si>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</si>
  <si>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</si>
  <si>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</si>
  <si>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</si>
  <si>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</si>
  <si>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</si>
  <si>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</si>
  <si>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</si>
  <si>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</si>
  <si>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</si>
  <si>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</si>
  <si>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</si>
  <si>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</si>
  <si>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</si>
  <si>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</si>
  <si>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</si>
  <si>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</si>
  <si>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</si>
  <si>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</si>
  <si>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</si>
  <si>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</si>
  <si>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</si>
  <si>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</si>
  <si>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</si>
  <si>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</si>
  <si>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</si>
  <si>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</si>
  <si>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</si>
  <si>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</si>
  <si>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</si>
  <si>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</si>
  <si>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</si>
  <si>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</si>
  <si>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</si>
  <si>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</si>
  <si>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</si>
  <si>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</si>
  <si>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</si>
  <si>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</si>
  <si>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</si>
  <si>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</si>
  <si>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</si>
  <si>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</si>
  <si>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</si>
  <si>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</si>
  <si>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</si>
  <si>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</si>
  <si>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</si>
  <si>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</si>
  <si>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</si>
  <si>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</si>
  <si>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</si>
  <si>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</si>
  <si>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</si>
  <si>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</si>
  <si>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</si>
  <si>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</si>
  <si>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</si>
  <si>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</si>
  <si>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</si>
  <si>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</si>
  <si>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</si>
  <si>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</si>
  <si>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</si>
  <si>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</si>
  <si>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</si>
  <si>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</si>
  <si>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</si>
  <si>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</si>
  <si>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</si>
  <si>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</si>
  <si>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</si>
  <si>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</si>
  <si>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</si>
  <si>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</si>
  <si>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</si>
  <si>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</si>
  <si>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</si>
  <si>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</si>
  <si>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</si>
  <si>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</si>
  <si>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</si>
  <si>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</si>
  <si>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</si>
  <si>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</si>
  <si>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</si>
  <si>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</si>
  <si>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</si>
  <si>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</si>
  <si>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</si>
  <si>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</si>
  <si>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</si>
  <si>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</si>
  <si>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</si>
  <si>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</si>
  <si>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</si>
  <si>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</si>
  <si>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</si>
  <si>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</si>
  <si>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</si>
  <si>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</si>
  <si>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</si>
  <si>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</si>
  <si>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</si>
  <si>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</si>
  <si>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</si>
  <si>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</si>
  <si>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</si>
  <si>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</si>
  <si>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</si>
  <si>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</si>
  <si>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</si>
  <si>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</si>
  <si>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</si>
  <si>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</si>
  <si>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</si>
  <si>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</si>
  <si>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</si>
  <si>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</si>
  <si>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</si>
  <si>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</si>
  <si>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</si>
  <si>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</si>
  <si>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</si>
  <si>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</si>
  <si>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</si>
  <si>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</si>
  <si>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</si>
  <si>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</si>
  <si>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</si>
  <si>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</si>
  <si>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</si>
  <si>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</si>
  <si>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</si>
  <si>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</si>
  <si>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</si>
  <si>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</si>
  <si>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</si>
  <si>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</si>
  <si>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</si>
  <si>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</si>
  <si>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</si>
  <si>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</si>
  <si>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</si>
  <si>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</si>
  <si>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</si>
  <si>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</si>
  <si>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</si>
  <si>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</si>
  <si>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</si>
  <si>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</si>
  <si>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</si>
  <si>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</si>
  <si>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</si>
  <si>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</si>
  <si>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</si>
  <si>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</si>
  <si>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</si>
  <si>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</si>
  <si>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</si>
  <si>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</si>
  <si>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</si>
  <si>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</si>
  <si>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</si>
  <si>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</si>
  <si>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</si>
  <si>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</si>
  <si>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</si>
  <si>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</si>
  <si>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</si>
  <si>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</si>
  <si>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</si>
  <si>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</si>
  <si>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</si>
  <si>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</si>
  <si>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</si>
  <si>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</si>
  <si>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</si>
  <si>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</si>
  <si>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</si>
  <si>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</si>
  <si>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</si>
  <si>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</si>
  <si>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</si>
  <si>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</si>
  <si>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</si>
  <si>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</si>
  <si>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</si>
  <si>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</si>
  <si>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</si>
  <si>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</si>
  <si>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</si>
  <si>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</si>
  <si>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</si>
  <si>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</si>
  <si>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</si>
  <si>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</si>
  <si>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</si>
  <si>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</si>
  <si>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</si>
  <si>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</si>
  <si>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</si>
  <si>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</si>
  <si>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</si>
  <si>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</si>
  <si>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</si>
  <si>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</si>
  <si>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</si>
  <si>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</si>
  <si>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</si>
  <si>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</si>
  <si>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</si>
  <si>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</si>
  <si>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</si>
  <si>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</si>
  <si>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</si>
  <si>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</si>
  <si>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</si>
  <si>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</si>
  <si>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</si>
  <si>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</si>
  <si>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</si>
  <si>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</si>
  <si>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</si>
  <si>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</si>
  <si>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</si>
  <si>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</si>
  <si>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</si>
  <si>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</si>
  <si>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</si>
  <si>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</si>
  <si>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</si>
  <si>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</si>
  <si>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</si>
  <si>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</si>
  <si>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</si>
  <si>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</si>
  <si>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</si>
  <si>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</si>
  <si>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</si>
  <si>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</si>
  <si>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</si>
  <si>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</si>
  <si>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</si>
  <si>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</si>
  <si>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</si>
  <si>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</si>
  <si>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</si>
  <si>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</si>
  <si>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</si>
  <si>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</si>
  <si>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</si>
  <si>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</si>
  <si>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</si>
  <si>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</si>
  <si>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</si>
  <si>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</si>
  <si>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</si>
  <si>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</si>
  <si>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</si>
  <si>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</si>
  <si>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</si>
  <si>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</si>
  <si>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</si>
  <si>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</si>
  <si>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</si>
  <si>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</si>
  <si>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</si>
  <si>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</si>
  <si>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</si>
  <si>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</si>
  <si>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</si>
  <si>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</si>
  <si>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</si>
  <si>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</si>
  <si>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</si>
  <si>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</si>
  <si>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</si>
  <si>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</si>
  <si>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</si>
  <si>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</si>
  <si>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</si>
  <si>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</si>
  <si>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</si>
  <si>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</si>
  <si>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</si>
  <si>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</si>
  <si>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</si>
  <si>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</si>
  <si>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</si>
  <si>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</si>
  <si>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</si>
  <si>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</si>
  <si>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</si>
  <si>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</si>
  <si>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</si>
  <si>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</si>
  <si>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</si>
  <si>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</si>
  <si>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</si>
  <si>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</si>
  <si>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</si>
  <si>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</si>
  <si>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</si>
  <si>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</si>
  <si>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</si>
  <si>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</si>
  <si>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</si>
  <si>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</si>
  <si>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</si>
  <si>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</si>
  <si>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</si>
  <si>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</si>
  <si>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</si>
  <si>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</si>
  <si>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</si>
  <si>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</si>
  <si>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</si>
  <si>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</si>
  <si>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</si>
  <si>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</si>
  <si>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</si>
  <si>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</si>
  <si>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</si>
  <si>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</si>
  <si>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</si>
  <si>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</si>
  <si>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</si>
  <si>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</si>
  <si>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</si>
  <si>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</si>
  <si>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</si>
  <si>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</si>
  <si>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</si>
  <si>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</si>
  <si>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</si>
  <si>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</si>
  <si>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</si>
  <si>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</si>
  <si>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</si>
  <si>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</si>
  <si>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</si>
  <si>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</si>
  <si>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</si>
  <si>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</si>
  <si>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</si>
  <si>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</si>
  <si>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</si>
  <si>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</si>
  <si>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</si>
  <si>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</si>
  <si>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</si>
  <si>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</si>
  <si>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</si>
  <si>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</si>
  <si>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</si>
  <si>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</si>
  <si>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</si>
  <si>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</si>
  <si>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</si>
  <si>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</si>
  <si>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</si>
  <si>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</si>
  <si>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</si>
  <si>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</si>
  <si>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</si>
  <si>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</si>
  <si>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</si>
  <si>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</si>
  <si>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</si>
  <si>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</si>
  <si>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</si>
  <si>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</si>
  <si>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</si>
  <si>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</si>
  <si>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</si>
  <si>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</si>
  <si>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</si>
  <si>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</si>
  <si>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</si>
  <si>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</si>
  <si>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</si>
  <si>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</si>
  <si>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</si>
  <si>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</si>
  <si>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</si>
  <si>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</si>
  <si>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</si>
  <si>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</si>
  <si>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</si>
  <si>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</si>
  <si>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</si>
  <si>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</si>
  <si>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</si>
  <si>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</si>
  <si>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</si>
  <si>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</si>
  <si>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</si>
  <si>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</si>
  <si>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</si>
  <si>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</si>
  <si>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</si>
  <si>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</si>
  <si>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</si>
  <si>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</si>
  <si>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</si>
  <si>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</si>
  <si>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</si>
  <si>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</si>
  <si>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</si>
  <si>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</si>
  <si>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</si>
  <si>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</si>
  <si>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</si>
  <si>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</si>
  <si>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</si>
  <si>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</si>
  <si>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</si>
  <si>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</si>
  <si>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</si>
  <si>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</si>
  <si>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</si>
  <si>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</si>
  <si>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</si>
  <si>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</si>
  <si>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</si>
  <si>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</si>
  <si>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</si>
  <si>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</si>
  <si>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</si>
  <si>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</si>
  <si>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</si>
  <si>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</si>
  <si>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</si>
  <si>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</si>
  <si>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</si>
  <si>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</si>
  <si>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</si>
  <si>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</si>
  <si>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</si>
  <si>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</si>
  <si>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</si>
  <si>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</si>
  <si>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</si>
  <si>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</si>
  <si>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</si>
  <si>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</si>
  <si>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</si>
  <si>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</si>
  <si>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</si>
  <si>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</si>
  <si>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</si>
  <si>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</si>
  <si>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</si>
  <si>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</si>
  <si>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</si>
  <si>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</si>
  <si>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</si>
  <si>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</si>
  <si>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</si>
  <si>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</si>
  <si>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</si>
  <si>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</si>
  <si>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</si>
  <si>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</si>
  <si>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</si>
  <si>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</si>
  <si>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</si>
  <si>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</si>
  <si>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</si>
  <si>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</si>
  <si>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</si>
  <si>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</si>
  <si>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</si>
  <si>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</si>
  <si>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</si>
  <si>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</si>
  <si>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</si>
  <si>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</si>
  <si>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</si>
  <si>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</si>
  <si>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</si>
  <si>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</si>
  <si>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</si>
  <si>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</si>
  <si>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</si>
  <si>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</si>
  <si>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</si>
  <si>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</si>
  <si>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</si>
  <si>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</si>
  <si>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</si>
  <si>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</si>
  <si>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</si>
  <si>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</si>
  <si>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</si>
  <si>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</si>
  <si>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</si>
  <si>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</si>
  <si>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</si>
  <si>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</si>
  <si>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</si>
  <si>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</si>
  <si>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</si>
  <si>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</si>
  <si>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</si>
  <si>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</si>
  <si>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</si>
  <si>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</si>
  <si>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</si>
  <si>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</si>
  <si>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</si>
  <si>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</si>
  <si>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</si>
  <si>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</si>
  <si>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</si>
  <si>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</si>
  <si>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</si>
  <si>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</si>
  <si>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</si>
  <si>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</si>
  <si>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</si>
  <si>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</si>
  <si>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</si>
  <si>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</si>
  <si>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</si>
  <si>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</si>
  <si>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</si>
  <si>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</si>
  <si>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</si>
  <si>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</si>
  <si>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</si>
  <si>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</si>
  <si>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</si>
  <si>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</si>
  <si>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</si>
  <si>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</si>
  <si>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</si>
  <si>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</si>
  <si>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</si>
  <si>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</si>
  <si>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</si>
  <si>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</si>
  <si>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</si>
  <si>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</si>
  <si>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</si>
  <si>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</si>
  <si>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</si>
  <si>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</si>
  <si>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</si>
  <si>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</si>
  <si>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</si>
  <si>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</si>
  <si>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</si>
  <si>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</si>
  <si>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</si>
  <si>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</si>
  <si>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</si>
  <si>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</si>
  <si>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</si>
  <si>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</si>
  <si>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</si>
  <si>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</si>
  <si>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</si>
  <si>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</si>
  <si>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</si>
  <si>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</si>
  <si>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</si>
  <si>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</si>
  <si>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</si>
  <si>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</si>
  <si>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</si>
  <si>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</si>
  <si>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</si>
  <si>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</si>
  <si>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</si>
  <si>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</si>
  <si>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</si>
  <si>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</si>
  <si>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</si>
  <si>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</si>
  <si>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</si>
  <si>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</si>
  <si>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</si>
  <si>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</si>
  <si>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</si>
  <si>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</si>
  <si>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</si>
  <si>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</si>
  <si>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</si>
  <si>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</si>
  <si>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</si>
  <si>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</si>
  <si>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</si>
  <si>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</si>
  <si>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</si>
  <si>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</si>
  <si>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</si>
  <si>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</si>
  <si>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</si>
  <si>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</si>
  <si>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</si>
  <si>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</si>
  <si>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</si>
  <si>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</si>
  <si>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</si>
  <si>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</si>
  <si>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</si>
  <si>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</si>
  <si>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</si>
  <si>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</si>
  <si>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</si>
  <si>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</si>
  <si>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</si>
  <si>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</si>
  <si>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</si>
  <si>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</si>
  <si>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</si>
  <si>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</si>
  <si>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</si>
  <si>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</si>
  <si>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</si>
  <si>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</si>
  <si>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</si>
  <si>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</si>
  <si>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</si>
  <si>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</si>
  <si>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</si>
  <si>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</si>
  <si>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</si>
  <si>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</si>
  <si>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</si>
  <si>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</si>
  <si>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</si>
  <si>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</si>
  <si>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</si>
  <si>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</si>
  <si>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</si>
  <si>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</si>
  <si>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</si>
  <si>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</si>
  <si>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</si>
  <si>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</si>
  <si>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</si>
  <si>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</si>
  <si>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</si>
  <si>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</si>
  <si>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</si>
  <si>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</si>
  <si>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</si>
  <si>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</si>
  <si>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</si>
  <si>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</si>
  <si>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</si>
  <si>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</si>
  <si>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</si>
  <si>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</si>
  <si>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</si>
  <si>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</si>
  <si>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</si>
  <si>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</si>
  <si>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</si>
  <si>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</si>
  <si>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</si>
  <si>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</si>
  <si>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</si>
  <si>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</si>
  <si>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</si>
  <si>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</si>
  <si>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</si>
  <si>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</si>
  <si>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</si>
  <si>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</si>
  <si>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</si>
  <si>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</si>
  <si>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</si>
  <si>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</si>
  <si>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</si>
  <si>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</si>
  <si>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</si>
  <si>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</si>
  <si>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</si>
  <si>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</si>
  <si>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</si>
  <si>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</si>
  <si>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</si>
  <si>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</si>
  <si>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</si>
  <si>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</si>
  <si>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</si>
  <si>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</si>
  <si>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</si>
  <si>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</si>
  <si>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</si>
  <si>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</si>
  <si>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</si>
  <si>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</si>
  <si>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</si>
  <si>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</si>
  <si>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</si>
  <si>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</si>
  <si>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</si>
  <si>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</si>
  <si>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</si>
  <si>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</si>
  <si>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</si>
  <si>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</si>
  <si>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</si>
  <si>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</si>
  <si>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</si>
  <si>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</si>
  <si>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</si>
  <si>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</si>
  <si>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</si>
  <si>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</si>
  <si>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</si>
  <si>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</si>
  <si>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</si>
  <si>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</si>
  <si>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</si>
  <si>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</si>
  <si>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</si>
  <si>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</si>
  <si>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</si>
  <si>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</si>
  <si>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</si>
  <si>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</si>
  <si>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</si>
  <si>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</si>
  <si>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</si>
  <si>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</si>
  <si>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</si>
  <si>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</si>
  <si>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</si>
  <si>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</si>
  <si>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</si>
  <si>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</si>
  <si>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</si>
  <si>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</si>
  <si>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</si>
  <si>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</si>
  <si>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</si>
  <si>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</si>
  <si>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</si>
  <si>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</si>
  <si>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</si>
  <si>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</si>
  <si>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</si>
  <si>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</si>
  <si>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</si>
  <si>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</si>
  <si>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</si>
  <si>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</si>
  <si>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</si>
  <si>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</si>
  <si>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</si>
  <si>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</si>
  <si>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</si>
  <si>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</si>
  <si>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</si>
  <si>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</si>
  <si>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</si>
  <si>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</si>
  <si>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</si>
  <si>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</si>
  <si>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</si>
  <si>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</si>
  <si>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</si>
  <si>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</si>
  <si>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</si>
  <si>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</si>
  <si>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</si>
  <si>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</si>
  <si>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</si>
  <si>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</si>
  <si>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</si>
  <si>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</si>
  <si>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</si>
  <si>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</si>
  <si>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</si>
  <si>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</si>
  <si>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</si>
  <si>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</si>
  <si>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</si>
  <si>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</si>
  <si>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</si>
  <si>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</si>
  <si>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</si>
  <si>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</si>
  <si>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</si>
  <si>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</si>
  <si>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</si>
  <si>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</si>
  <si>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</si>
  <si>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</si>
  <si>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</si>
  <si>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</si>
  <si>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</si>
  <si>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</si>
  <si>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</si>
  <si>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</si>
  <si>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</si>
  <si>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</si>
  <si>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</si>
  <si>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</si>
  <si>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</si>
  <si>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</si>
  <si>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</si>
  <si>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</si>
  <si>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</si>
  <si>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</si>
  <si>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</si>
  <si>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</si>
  <si>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</si>
  <si>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</si>
  <si>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</si>
  <si>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</si>
  <si>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</si>
  <si>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</si>
  <si>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</si>
  <si>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</si>
  <si>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</si>
  <si>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</si>
  <si>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</si>
  <si>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</si>
  <si>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</si>
  <si>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</si>
  <si>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</si>
  <si>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</si>
  <si>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</si>
  <si>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</si>
  <si>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</si>
  <si>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</si>
  <si>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</si>
  <si>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</si>
  <si>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</si>
  <si>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</si>
  <si>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</si>
  <si>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</si>
  <si>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</si>
  <si>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</si>
  <si>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</si>
  <si>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</si>
  <si>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</si>
  <si>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</si>
  <si>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</si>
  <si>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</si>
  <si>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</si>
  <si>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</si>
  <si>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</si>
  <si>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</si>
  <si>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</si>
  <si>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</si>
  <si>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</si>
  <si>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</si>
  <si>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</si>
  <si>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</si>
  <si>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</si>
  <si>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</si>
  <si>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</si>
  <si>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</si>
  <si>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</si>
  <si>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</si>
  <si>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</si>
  <si>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</si>
  <si>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</si>
  <si>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</si>
  <si>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</si>
  <si>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</si>
  <si>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</si>
  <si>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</si>
  <si>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</si>
  <si>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</si>
  <si>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</si>
  <si>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</si>
  <si>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</si>
  <si>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</si>
  <si>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</si>
  <si>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</si>
  <si>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</si>
  <si>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</si>
  <si>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</si>
  <si>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</si>
  <si>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</si>
  <si>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</si>
  <si>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</si>
  <si>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</si>
  <si>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</si>
  <si>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</si>
  <si>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</si>
  <si>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</si>
  <si>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</si>
  <si>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</si>
  <si>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</si>
  <si>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</si>
  <si>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</si>
  <si>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</si>
  <si>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</si>
  <si>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</si>
  <si>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</si>
  <si>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</si>
  <si>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</si>
  <si>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</si>
  <si>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</si>
  <si>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</si>
  <si>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</si>
  <si>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</si>
  <si>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</si>
  <si>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</si>
  <si>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</si>
  <si>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</si>
  <si>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</si>
  <si>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</si>
  <si>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</si>
  <si>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</si>
  <si>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</si>
  <si>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</si>
  <si>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</si>
  <si>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</si>
  <si>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</si>
  <si>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</si>
  <si>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</si>
  <si>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</si>
  <si>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</si>
  <si>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</si>
  <si>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</si>
  <si>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</si>
  <si>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</si>
  <si>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</si>
  <si>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</si>
  <si>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</si>
  <si>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</si>
  <si>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</si>
  <si>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</si>
  <si>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</si>
  <si>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</si>
  <si>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</si>
  <si>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</si>
  <si>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</si>
  <si>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</si>
  <si>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</si>
  <si>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</si>
  <si>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</si>
  <si>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</si>
  <si>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</si>
  <si>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</si>
  <si>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</si>
  <si>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</si>
  <si>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</si>
  <si>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</si>
  <si>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</si>
  <si>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</si>
  <si>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</si>
  <si>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</si>
  <si>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</si>
  <si>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</si>
  <si>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</si>
  <si>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</si>
  <si>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</si>
  <si>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</si>
  <si>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</si>
  <si>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</si>
  <si>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</si>
  <si>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</si>
  <si>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</si>
  <si>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</si>
  <si>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</si>
  <si>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</si>
  <si>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</si>
  <si>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</si>
  <si>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</si>
  <si>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</si>
  <si>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</si>
  <si>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</si>
  <si>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</si>
  <si>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</si>
  <si>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</si>
  <si>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</si>
  <si>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</si>
  <si>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</si>
  <si>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</si>
  <si>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</si>
  <si>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</si>
  <si>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</si>
  <si>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</si>
  <si>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</si>
  <si>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</si>
  <si>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</si>
  <si>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</si>
  <si>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</si>
  <si>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</si>
  <si>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</si>
  <si>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</si>
  <si>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</si>
  <si>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</si>
  <si>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</si>
  <si>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</si>
  <si>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</si>
  <si>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</si>
  <si>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</si>
  <si>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</si>
  <si>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</si>
  <si>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</si>
  <si>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</si>
  <si>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</si>
  <si>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</si>
  <si>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</si>
  <si>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</si>
  <si>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</si>
  <si>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</si>
  <si>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</si>
  <si>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</si>
  <si>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</si>
  <si>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</si>
  <si>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</si>
  <si>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</si>
  <si>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</si>
  <si>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</si>
  <si>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</si>
  <si>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</si>
  <si>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</si>
  <si>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</si>
  <si>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</si>
  <si>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</si>
  <si>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</si>
  <si>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</si>
  <si>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</si>
  <si>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</si>
  <si>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</si>
  <si>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</si>
  <si>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</si>
  <si>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</si>
  <si>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</si>
  <si>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</si>
  <si>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</si>
  <si>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</si>
  <si>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</si>
  <si>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</si>
  <si>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</si>
  <si>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</si>
  <si>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</si>
  <si>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</si>
  <si>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</si>
  <si>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</si>
  <si>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</si>
  <si>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</si>
  <si>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</si>
  <si>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</si>
  <si>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</si>
  <si>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</si>
  <si>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</si>
  <si>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</si>
  <si>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</si>
  <si>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</si>
  <si>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</si>
  <si>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</si>
  <si>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</si>
  <si>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</si>
  <si>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</si>
  <si>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</si>
  <si>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</si>
  <si>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</si>
  <si>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</si>
  <si>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</si>
  <si>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</si>
  <si>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</si>
  <si>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</si>
  <si>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</si>
  <si>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</si>
  <si>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</si>
  <si>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</si>
  <si>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</si>
  <si>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</si>
  <si>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</si>
  <si>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</si>
  <si>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</si>
  <si>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</si>
  <si>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</si>
  <si>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</si>
  <si>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</si>
  <si>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</si>
  <si>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</si>
  <si>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</si>
  <si>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</si>
  <si>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</si>
  <si>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</si>
  <si>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</si>
  <si>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</si>
  <si>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</si>
  <si>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</si>
  <si>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</si>
  <si>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</si>
  <si>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</si>
  <si>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</si>
  <si>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</si>
  <si>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</si>
  <si>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</si>
  <si>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</si>
  <si>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</si>
  <si>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</si>
  <si>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</si>
  <si>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</si>
  <si>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</si>
  <si>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</si>
  <si>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</si>
  <si>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</si>
  <si>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</si>
  <si>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</si>
  <si>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</si>
  <si>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</si>
  <si>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</si>
  <si>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</si>
  <si>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</si>
  <si>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</si>
  <si>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</si>
  <si>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</si>
  <si>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</si>
  <si>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</si>
  <si>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</si>
  <si>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</si>
  <si>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</si>
  <si>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</si>
  <si>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</si>
  <si>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</si>
  <si>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</si>
  <si>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</si>
  <si>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</si>
  <si>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</si>
  <si>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</si>
  <si>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</si>
  <si>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</si>
  <si>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</si>
  <si>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</si>
  <si>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</si>
  <si>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</si>
  <si>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</si>
  <si>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</si>
  <si>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</si>
  <si>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</si>
  <si>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</si>
  <si>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</si>
  <si>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</si>
  <si>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</si>
  <si>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</si>
  <si>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</si>
  <si>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</si>
  <si>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</si>
  <si>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</si>
  <si>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</si>
  <si>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</si>
  <si>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</si>
  <si>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</si>
  <si>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</si>
  <si>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</si>
  <si>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</si>
  <si>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</si>
  <si>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</si>
  <si>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</si>
  <si>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</si>
  <si>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</si>
  <si>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</si>
  <si>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</si>
  <si>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</si>
  <si>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</si>
  <si>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</si>
  <si>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</si>
  <si>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</si>
  <si>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</si>
  <si>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</si>
  <si>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</si>
  <si>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</si>
  <si>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</si>
  <si>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</si>
  <si>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</si>
  <si>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</si>
  <si>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</si>
  <si>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</si>
  <si>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</si>
  <si>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</si>
  <si>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</si>
  <si>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</si>
  <si>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</si>
  <si>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</si>
  <si>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</si>
  <si>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</si>
  <si>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</si>
  <si>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</si>
  <si>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</si>
  <si>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</si>
  <si>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</si>
  <si>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</si>
  <si>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</si>
  <si>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</si>
  <si>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</si>
  <si>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</si>
  <si>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</si>
  <si>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</si>
  <si>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</si>
  <si>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</si>
  <si>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</si>
  <si>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</si>
  <si>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</si>
  <si>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</si>
  <si>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</si>
  <si>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</si>
  <si>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</si>
  <si>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</si>
  <si>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</si>
  <si>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</si>
  <si>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</si>
  <si>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</si>
  <si>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</si>
  <si>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</si>
  <si>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</si>
  <si>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</si>
  <si>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</si>
  <si>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</si>
  <si>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</si>
  <si>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</si>
  <si>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</si>
  <si>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</si>
  <si>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</si>
  <si>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</si>
  <si>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</si>
  <si>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</si>
  <si>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</si>
  <si>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</si>
  <si>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</si>
  <si>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</si>
  <si>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</si>
  <si>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</si>
  <si>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</si>
  <si>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</si>
  <si>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</si>
  <si>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</si>
  <si>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</si>
  <si>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</si>
  <si>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</si>
  <si>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</si>
  <si>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</si>
  <si>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</si>
  <si>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</si>
  <si>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</si>
  <si>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</si>
  <si>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</si>
  <si>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</si>
  <si>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</si>
  <si>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</si>
  <si>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</si>
  <si>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</si>
  <si>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</si>
  <si>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</si>
  <si>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</si>
  <si>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</si>
  <si>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</si>
  <si>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</si>
  <si>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</si>
  <si>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</si>
  <si>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</si>
  <si>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</si>
  <si>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</si>
  <si>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</si>
  <si>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</si>
  <si>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</si>
  <si>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</si>
  <si>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</si>
  <si>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</si>
  <si>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</si>
  <si>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</si>
  <si>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</si>
  <si>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</si>
  <si>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</si>
  <si>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</si>
  <si>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</si>
  <si>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</si>
  <si>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</si>
  <si>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</si>
  <si>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</si>
  <si>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</si>
  <si>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</si>
  <si>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</si>
  <si>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</si>
  <si>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</si>
  <si>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</si>
  <si>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</si>
  <si>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</si>
  <si>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</si>
  <si>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</si>
  <si>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</si>
  <si>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</si>
  <si>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</si>
  <si>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</si>
  <si>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</si>
  <si>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</si>
  <si>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</si>
  <si>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</si>
  <si>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</si>
  <si>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</si>
  <si>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</si>
  <si>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</si>
  <si>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</si>
  <si>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</si>
  <si>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</si>
  <si>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</si>
  <si>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</si>
  <si>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</si>
  <si>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</si>
  <si>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</si>
  <si>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</si>
  <si>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</si>
  <si>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</si>
  <si>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</si>
  <si>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</si>
  <si>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</si>
  <si>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</si>
  <si>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</si>
  <si>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</si>
  <si>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</si>
  <si>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</si>
  <si>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</si>
  <si>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</si>
  <si>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</si>
  <si>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</si>
  <si>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</si>
  <si>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</si>
  <si>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</si>
  <si>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</si>
  <si>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</si>
  <si>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</si>
  <si>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</si>
  <si>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</si>
  <si>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</si>
  <si>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</si>
  <si>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</si>
  <si>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</si>
  <si>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</si>
  <si>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</si>
  <si>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</si>
  <si>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</si>
  <si>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</si>
  <si>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</si>
  <si>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</si>
  <si>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</si>
  <si>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</si>
  <si>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</si>
  <si>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</si>
  <si>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</si>
  <si>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</si>
  <si>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</si>
  <si>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</si>
  <si>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</si>
  <si>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</si>
  <si>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</si>
  <si>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</si>
  <si>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</si>
  <si>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</si>
  <si>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</si>
  <si>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</si>
  <si>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</si>
  <si>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</si>
  <si>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</si>
  <si>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</si>
  <si>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</si>
  <si>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</si>
  <si>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</si>
  <si>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</si>
  <si>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</si>
  <si>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</si>
  <si>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</si>
  <si>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</si>
  <si>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</si>
  <si>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</si>
  <si>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</si>
  <si>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</si>
  <si>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</si>
  <si>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</si>
  <si>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</si>
  <si>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</si>
  <si>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</si>
  <si>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</si>
  <si>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</si>
  <si>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</si>
  <si>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</si>
  <si>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</si>
  <si>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</si>
  <si>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</si>
  <si>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</si>
  <si>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</si>
  <si>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</si>
  <si>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</si>
  <si>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</si>
  <si>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</si>
  <si>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</si>
  <si>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</si>
  <si>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</si>
  <si>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</si>
  <si>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</si>
  <si>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</si>
  <si>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</si>
  <si>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</si>
  <si>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</si>
  <si>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</si>
  <si>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</si>
  <si>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</si>
  <si>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</si>
  <si>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</si>
  <si>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</si>
  <si>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</si>
  <si>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</si>
  <si>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</si>
  <si>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</si>
  <si>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</si>
  <si>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</si>
  <si>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</si>
  <si>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</si>
  <si>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</si>
  <si>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</si>
  <si>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</si>
  <si>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</si>
  <si>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</si>
  <si>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</si>
  <si>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</si>
  <si>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</si>
  <si>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</si>
  <si>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</si>
  <si>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</si>
  <si>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</si>
  <si>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</si>
  <si>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</si>
  <si>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</si>
  <si>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</si>
  <si>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</si>
  <si>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</si>
  <si>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</si>
  <si>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</si>
  <si>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</si>
  <si>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</si>
  <si>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</si>
  <si>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</si>
  <si>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</si>
  <si>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</si>
  <si>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</si>
  <si>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</si>
  <si>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</si>
  <si>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</si>
  <si>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</si>
  <si>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</si>
  <si>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</si>
  <si>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</si>
  <si>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</si>
  <si>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</si>
  <si>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</si>
  <si>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</si>
  <si>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</si>
  <si>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</si>
  <si>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</si>
  <si>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</si>
  <si>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</si>
  <si>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</si>
  <si>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</si>
  <si>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</si>
  <si>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</si>
  <si>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</si>
  <si>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</si>
  <si>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</si>
  <si>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</si>
  <si>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</si>
  <si>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</si>
  <si>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</si>
  <si>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</si>
  <si>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</si>
  <si>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</si>
  <si>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</si>
  <si>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</si>
  <si>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</si>
  <si>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</si>
  <si>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</si>
  <si>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</si>
  <si>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</si>
  <si>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</si>
  <si>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</si>
  <si>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</si>
  <si>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</si>
  <si>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</si>
  <si>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</si>
  <si>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</si>
  <si>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</si>
  <si>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</si>
  <si>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</si>
  <si>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</si>
  <si>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</si>
  <si>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</si>
  <si>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</si>
  <si>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</si>
  <si>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</si>
  <si>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</si>
  <si>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</si>
  <si>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</si>
  <si>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</si>
  <si>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</si>
  <si>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</si>
  <si>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</si>
  <si>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</si>
  <si>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</si>
  <si>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</si>
  <si>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</si>
  <si>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</si>
  <si>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</si>
  <si>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</si>
  <si>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</si>
  <si>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</si>
  <si>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</si>
  <si>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</si>
  <si>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</si>
  <si>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</si>
  <si>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</si>
  <si>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</si>
  <si>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</si>
  <si>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</si>
  <si>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</si>
  <si>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</si>
  <si>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</si>
  <si>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</si>
  <si>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</si>
  <si>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</si>
  <si>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</si>
  <si>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</si>
  <si>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</si>
  <si>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</si>
  <si>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</si>
  <si>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</si>
  <si>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</si>
  <si>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</si>
  <si>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</si>
  <si>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</si>
  <si>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</si>
  <si>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</si>
  <si>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</si>
  <si>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</si>
  <si>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</si>
  <si>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</si>
  <si>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</si>
  <si>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</si>
  <si>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</si>
  <si>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</si>
  <si>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</si>
  <si>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</si>
  <si>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</si>
  <si>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</si>
  <si>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</si>
  <si>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</si>
  <si>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</si>
  <si>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</si>
  <si>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</si>
  <si>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</si>
  <si>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</si>
  <si>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</si>
  <si>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</si>
  <si>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</si>
  <si>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</si>
  <si>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</si>
  <si>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</si>
  <si>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</si>
  <si>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</si>
  <si>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</si>
  <si>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</si>
  <si>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</si>
  <si>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</si>
  <si>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</si>
  <si>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</si>
  <si>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</si>
  <si>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</si>
  <si>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</si>
  <si>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</si>
  <si>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</si>
  <si>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</si>
  <si>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</si>
  <si>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</si>
  <si>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</si>
  <si>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</si>
  <si>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</si>
  <si>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</si>
  <si>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</si>
  <si>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</si>
  <si>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</si>
  <si>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</si>
  <si>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</si>
  <si>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</si>
  <si>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</si>
  <si>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</si>
  <si>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</si>
  <si>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</si>
  <si>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</si>
  <si>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</si>
  <si>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</si>
  <si>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</si>
  <si>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</si>
  <si>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</si>
  <si>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</si>
  <si>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</si>
  <si>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</si>
  <si>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</si>
  <si>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</si>
  <si>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</si>
  <si>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</si>
  <si>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</si>
  <si>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</si>
  <si>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</si>
  <si>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</si>
  <si>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</si>
  <si>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</si>
  <si>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</si>
  <si>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</si>
  <si>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</si>
  <si>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</si>
  <si>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</si>
  <si>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</si>
  <si>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</si>
  <si>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</si>
  <si>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</si>
  <si>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</si>
  <si>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</si>
  <si>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</si>
  <si>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</si>
  <si>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</si>
  <si>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</si>
  <si>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</si>
  <si>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</si>
  <si>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</si>
  <si>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</si>
  <si>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</si>
  <si>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</si>
  <si>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</si>
  <si>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</si>
  <si>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</si>
  <si>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</si>
  <si>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</si>
  <si>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</si>
  <si>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</si>
  <si>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</si>
  <si>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</si>
  <si>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</si>
  <si>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</si>
  <si>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</si>
  <si>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</si>
  <si>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</si>
  <si>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</si>
  <si>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</si>
  <si>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</si>
  <si>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</si>
  <si>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</si>
  <si>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</si>
  <si>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</si>
  <si>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</si>
  <si>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</si>
  <si>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</si>
  <si>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</si>
  <si>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</si>
  <si>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</si>
  <si>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</si>
  <si>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</si>
  <si>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</si>
  <si>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</si>
  <si>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</si>
  <si>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</si>
  <si>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</si>
  <si>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</si>
  <si>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</si>
  <si>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</si>
  <si>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</si>
  <si>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</si>
  <si>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</si>
  <si>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</si>
  <si>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</si>
  <si>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</si>
  <si>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</si>
  <si>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</si>
  <si>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</si>
  <si>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</si>
  <si>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</si>
  <si>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</si>
  <si>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</si>
  <si>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</si>
  <si>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</si>
  <si>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</si>
  <si>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</si>
  <si>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</si>
  <si>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</si>
  <si>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</si>
  <si>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</si>
  <si>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</si>
  <si>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</si>
  <si>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</si>
  <si>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</si>
  <si>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</si>
  <si>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</si>
  <si>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</si>
  <si>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</si>
  <si>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</si>
  <si>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</si>
  <si>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</si>
  <si>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</si>
  <si>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</si>
  <si>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</si>
  <si>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</si>
  <si>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</si>
  <si>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</si>
  <si>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</si>
  <si>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</si>
  <si>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</si>
  <si>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</si>
  <si>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</si>
  <si>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</si>
  <si>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</si>
  <si>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</si>
  <si>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</si>
  <si>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</si>
  <si>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</si>
  <si>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</si>
  <si>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</si>
  <si>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</si>
  <si>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</si>
  <si>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</si>
  <si>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</si>
  <si>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</si>
  <si>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</si>
  <si>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</si>
  <si>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</si>
  <si>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</si>
  <si>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</si>
  <si>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</si>
  <si>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</si>
  <si>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</si>
  <si>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</si>
  <si>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</si>
  <si>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</si>
  <si>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</si>
  <si>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</si>
  <si>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</si>
  <si>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</si>
  <si>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</si>
  <si>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</si>
  <si>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</si>
  <si>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</si>
  <si>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</si>
  <si>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</si>
  <si>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</si>
  <si>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</si>
  <si>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</si>
  <si>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</si>
  <si>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</si>
  <si>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</si>
  <si>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</si>
  <si>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</si>
  <si>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</si>
  <si>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</si>
  <si>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</si>
  <si>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</si>
  <si>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</si>
  <si>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</si>
  <si>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</si>
  <si>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</si>
  <si>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</si>
  <si>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</si>
  <si>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</si>
  <si>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</si>
  <si>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</si>
  <si>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</si>
  <si>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</si>
  <si>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</si>
  <si>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</si>
  <si>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</si>
  <si>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</si>
  <si>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</si>
  <si>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</si>
  <si>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</si>
  <si>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</si>
  <si>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</si>
  <si>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</si>
  <si>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</si>
  <si>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</si>
  <si>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</si>
  <si>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</si>
  <si>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</si>
  <si>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</si>
  <si>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</si>
  <si>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</si>
  <si>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</si>
  <si>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</si>
  <si>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</si>
  <si>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</si>
  <si>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</si>
  <si>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</si>
  <si>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</si>
  <si>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</si>
  <si>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</si>
  <si>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</si>
  <si>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</si>
  <si>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</si>
  <si>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</si>
  <si>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</si>
  <si>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</si>
  <si>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</si>
  <si>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</si>
  <si>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</si>
  <si>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</si>
  <si>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</si>
  <si>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</si>
  <si>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</si>
  <si>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</si>
  <si>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</si>
  <si>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</si>
  <si>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</si>
  <si>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</si>
  <si>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</si>
  <si>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</si>
  <si>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</si>
  <si>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</si>
  <si>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</si>
  <si>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</si>
  <si>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</si>
  <si>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</si>
  <si>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</si>
  <si>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</si>
  <si>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</si>
  <si>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</si>
  <si>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</si>
  <si>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</si>
  <si>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</si>
  <si>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</si>
  <si>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</si>
  <si>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</si>
  <si>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</si>
  <si>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</si>
  <si>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</si>
  <si>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</si>
  <si>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</si>
  <si>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</si>
  <si>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</si>
  <si>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</si>
  <si>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</si>
  <si>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</si>
  <si>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</si>
  <si>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</si>
  <si>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</si>
  <si>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</si>
  <si>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</si>
  <si>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</si>
  <si>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</si>
  <si>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</si>
  <si>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</si>
  <si>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</si>
  <si>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</si>
  <si>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</si>
  <si>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</si>
  <si>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</si>
  <si>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</si>
  <si>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</si>
  <si>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</si>
  <si>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</si>
  <si>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</si>
  <si>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</si>
  <si>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</si>
  <si>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</si>
  <si>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</si>
  <si>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</si>
  <si>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</si>
  <si>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</si>
  <si>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</si>
  <si>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</si>
  <si>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</si>
  <si>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</si>
  <si>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</si>
  <si>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</si>
  <si>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</si>
  <si>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</si>
  <si>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</si>
  <si>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</si>
  <si>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</si>
  <si>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</si>
  <si>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</si>
  <si>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</si>
  <si>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</si>
  <si>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</si>
  <si>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</si>
  <si>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</si>
  <si>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</si>
  <si>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</si>
  <si>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</si>
  <si>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</si>
  <si>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</si>
  <si>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</si>
  <si>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</si>
  <si>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</si>
  <si>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</si>
  <si>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</si>
  <si>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</si>
  <si>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</si>
  <si>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</si>
  <si>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</si>
  <si>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</si>
  <si>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</si>
  <si>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</si>
  <si>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</si>
  <si>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</si>
  <si>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</si>
  <si>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</si>
  <si>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</si>
  <si>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</si>
  <si>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</si>
  <si>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</si>
  <si>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</si>
  <si>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</si>
  <si>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</si>
  <si>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</si>
  <si>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</si>
  <si>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</si>
  <si>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</si>
  <si>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</si>
  <si>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</si>
  <si>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</si>
  <si>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</si>
  <si>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</si>
  <si>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</si>
  <si>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</si>
  <si>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</si>
  <si>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</si>
  <si>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</si>
  <si>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</si>
  <si>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</si>
  <si>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</si>
  <si>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</si>
  <si>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</si>
  <si>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</si>
  <si>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</si>
  <si>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</si>
  <si>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</si>
  <si>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</si>
  <si>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</si>
  <si>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</si>
  <si>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</si>
  <si>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</si>
  <si>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</si>
  <si>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</si>
  <si>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</si>
  <si>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</si>
  <si>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</si>
  <si>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</si>
  <si>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</si>
  <si>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</si>
  <si>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</si>
  <si>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</si>
  <si>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</si>
  <si>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</si>
  <si>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</si>
  <si>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</si>
  <si>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</si>
  <si>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</si>
  <si>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</si>
  <si>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</si>
  <si>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</si>
  <si>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</si>
  <si>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</si>
  <si>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</si>
  <si>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</si>
  <si>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</si>
  <si>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</si>
  <si>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</si>
  <si>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</si>
  <si>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</si>
  <si>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</si>
  <si>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</si>
  <si>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</si>
  <si>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</si>
  <si>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</si>
  <si>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</si>
  <si>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</si>
  <si>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</si>
  <si>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</si>
  <si>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</si>
  <si>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</si>
  <si>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</si>
  <si>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</si>
  <si>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</si>
  <si>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</si>
  <si>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</si>
  <si>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</si>
  <si>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</si>
  <si>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</si>
  <si>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</si>
  <si>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</si>
  <si>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</si>
  <si>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</si>
  <si>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</si>
  <si>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</si>
  <si>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</si>
  <si>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</si>
  <si>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</si>
  <si>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</si>
  <si>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</si>
  <si>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</si>
  <si>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</si>
  <si>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</si>
  <si>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</si>
  <si>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</si>
  <si>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</si>
  <si>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</si>
  <si>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</si>
  <si>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</si>
  <si>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</si>
  <si>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</si>
  <si>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</si>
  <si>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</si>
  <si>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</si>
  <si>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</si>
  <si>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</si>
  <si>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</si>
  <si>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</si>
  <si>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</si>
  <si>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</si>
  <si>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</si>
  <si>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</si>
  <si>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</si>
  <si>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</si>
  <si>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</si>
  <si>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</si>
  <si>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</si>
  <si>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</si>
  <si>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</si>
  <si>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</si>
  <si>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</si>
  <si>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</si>
  <si>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</si>
  <si>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</si>
  <si>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</si>
  <si>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</si>
  <si>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</si>
  <si>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</si>
  <si>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</si>
  <si>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</si>
  <si>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</si>
  <si>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</si>
  <si>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</si>
  <si>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</si>
  <si>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</si>
  <si>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</si>
  <si>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</si>
  <si>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</si>
  <si>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</si>
  <si>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</si>
  <si>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</si>
  <si>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</si>
  <si>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</si>
  <si>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</si>
  <si>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</si>
  <si>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</si>
  <si>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</si>
  <si>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</si>
  <si>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</si>
  <si>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</si>
  <si>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</si>
  <si>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</si>
  <si>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</si>
  <si>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</si>
  <si>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</si>
  <si>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</si>
  <si>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</si>
  <si>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</si>
  <si>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</si>
  <si>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</si>
  <si>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</si>
  <si>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</si>
  <si>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</si>
  <si>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</si>
  <si>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</si>
  <si>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</si>
  <si>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</si>
  <si>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</si>
  <si>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</si>
  <si>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</si>
  <si>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</si>
  <si>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</si>
  <si>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</si>
  <si>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</si>
  <si>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</si>
  <si>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</si>
  <si>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</si>
  <si>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</si>
  <si>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</si>
  <si>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</si>
  <si>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</si>
  <si>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</si>
  <si>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</si>
  <si>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</si>
  <si>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</si>
  <si>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</si>
  <si>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</si>
  <si>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</si>
  <si>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</si>
  <si>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</si>
  <si>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</si>
  <si>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</si>
  <si>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</si>
  <si>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</si>
  <si>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</si>
  <si>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</si>
  <si>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</si>
  <si>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</si>
  <si>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</si>
  <si>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</si>
  <si>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</si>
  <si>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</si>
  <si>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</si>
  <si>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</si>
  <si>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</si>
  <si>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</si>
  <si>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</si>
  <si>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</si>
  <si>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</si>
  <si>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</si>
  <si>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</si>
  <si>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</si>
  <si>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</si>
  <si>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</si>
  <si>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</si>
  <si>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</si>
  <si>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</si>
  <si>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</si>
  <si>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</si>
  <si>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</si>
  <si>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</si>
  <si>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</si>
  <si>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</si>
  <si>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</si>
  <si>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</si>
  <si>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</si>
  <si>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</si>
  <si>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</si>
  <si>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</si>
  <si>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</si>
  <si>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</si>
  <si>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</si>
  <si>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</si>
  <si>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</si>
  <si>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</si>
  <si>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</si>
  <si>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</si>
  <si>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</si>
  <si>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</si>
  <si>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</si>
  <si>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</si>
  <si>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</si>
  <si>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</si>
  <si>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</si>
  <si>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</si>
  <si>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</si>
  <si>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</si>
  <si>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</si>
  <si>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</si>
  <si>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</si>
  <si>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</si>
  <si>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</si>
  <si>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</si>
  <si>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</si>
  <si>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</si>
  <si>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</si>
  <si>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</si>
  <si>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</si>
  <si>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</si>
  <si>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</si>
  <si>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</si>
  <si>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</si>
  <si>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</si>
  <si>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</si>
  <si>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</si>
  <si>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</si>
  <si>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</si>
  <si>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</si>
  <si>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</si>
  <si>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</si>
  <si>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</si>
  <si>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</si>
  <si>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</si>
  <si>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</si>
  <si>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</si>
  <si>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</si>
  <si>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</si>
  <si>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</si>
  <si>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</si>
  <si>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</si>
  <si>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</si>
  <si>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</si>
  <si>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</si>
  <si>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</si>
  <si>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</si>
  <si>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</si>
  <si>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</si>
  <si>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</si>
  <si>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</si>
  <si>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</si>
  <si>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</si>
  <si>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</si>
  <si>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</si>
  <si>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</si>
  <si>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</si>
  <si>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</si>
  <si>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</si>
  <si>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</si>
  <si>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</si>
  <si>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</si>
  <si>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</si>
  <si>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</si>
  <si>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</si>
  <si>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</si>
  <si>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</si>
  <si>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</si>
  <si>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</si>
  <si>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</si>
  <si>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</si>
  <si>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</si>
  <si>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</si>
  <si>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</si>
  <si>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</si>
  <si>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</si>
  <si>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</si>
  <si>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</si>
  <si>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</si>
  <si>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</si>
  <si>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</si>
  <si>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</si>
  <si>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</si>
  <si>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</si>
  <si>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</si>
  <si>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</si>
  <si>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</si>
  <si>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</si>
  <si>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</si>
  <si>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</si>
  <si>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</si>
  <si>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</si>
  <si>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</si>
  <si>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</si>
  <si>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</si>
  <si>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</si>
  <si>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</si>
  <si>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</si>
  <si>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</si>
  <si>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</si>
  <si>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</si>
  <si>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</si>
  <si>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</si>
  <si>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</si>
  <si>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</si>
  <si>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</si>
  <si>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</si>
  <si>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</si>
  <si>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</si>
  <si>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</si>
  <si>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</si>
  <si>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</si>
  <si>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</si>
  <si>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</si>
  <si>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</si>
  <si>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</si>
  <si>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</si>
  <si>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</si>
  <si>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</si>
  <si>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</si>
  <si>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</si>
  <si>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</si>
  <si>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</si>
  <si>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</si>
  <si>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</si>
  <si>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</si>
  <si>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</si>
  <si>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</si>
  <si>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</si>
  <si>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</si>
  <si>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</si>
  <si>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</si>
  <si>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</si>
  <si>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</si>
  <si>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</si>
  <si>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</si>
  <si>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</si>
  <si>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</si>
  <si>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</si>
  <si>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</si>
  <si>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</si>
  <si>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</si>
  <si>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</si>
  <si>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</si>
  <si>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</si>
  <si>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</si>
  <si>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</si>
  <si>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</si>
  <si>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</si>
  <si>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</si>
  <si>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</si>
  <si>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</si>
  <si>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</si>
  <si>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</si>
  <si>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</si>
  <si>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</si>
  <si>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</si>
  <si>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</si>
  <si>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</si>
  <si>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</si>
  <si>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</si>
  <si>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</si>
  <si>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</si>
  <si>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</si>
  <si>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</si>
  <si>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</si>
  <si>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</si>
  <si>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</si>
  <si>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</si>
  <si>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</si>
  <si>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</si>
  <si>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</si>
  <si>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</si>
  <si>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</si>
  <si>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</si>
  <si>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</si>
  <si>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</si>
  <si>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</si>
  <si>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</si>
  <si>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</si>
  <si>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</si>
  <si>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</si>
  <si>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</si>
  <si>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</si>
  <si>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</si>
  <si>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</si>
  <si>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</si>
  <si>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</si>
  <si>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</si>
  <si>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</si>
  <si>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</si>
  <si>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</si>
  <si>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</si>
  <si>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</si>
  <si>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</si>
  <si>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</si>
  <si>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</si>
  <si>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</si>
  <si>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</si>
  <si>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</si>
  <si>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</si>
  <si>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</si>
  <si>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</si>
  <si>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</si>
  <si>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</si>
  <si>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</si>
  <si>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</si>
  <si>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</si>
  <si>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</si>
  <si>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</si>
  <si>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</si>
  <si>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</si>
  <si>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</si>
  <si>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</si>
  <si>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</si>
  <si>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</si>
  <si>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</si>
  <si>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</si>
  <si>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</si>
  <si>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</si>
  <si>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</si>
  <si>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</si>
  <si>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</si>
  <si>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</si>
  <si>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</si>
  <si>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</si>
  <si>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</si>
  <si>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</si>
  <si>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</si>
  <si>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</si>
  <si>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</si>
  <si>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</si>
  <si>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</si>
  <si>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</si>
  <si>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</si>
  <si>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</si>
  <si>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</si>
  <si>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</si>
  <si>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</si>
  <si>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</si>
  <si>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</si>
  <si>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</si>
  <si>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</si>
  <si>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</si>
  <si>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</si>
  <si>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</si>
  <si>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</si>
  <si>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</si>
  <si>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</si>
  <si>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</si>
  <si>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</si>
  <si>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</si>
  <si>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</si>
  <si>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</si>
  <si>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</si>
  <si>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</si>
  <si>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</si>
  <si>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</si>
  <si>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</si>
  <si>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</si>
  <si>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</si>
  <si>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</si>
  <si>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</si>
  <si>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</si>
  <si>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</si>
  <si>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</si>
  <si>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</si>
  <si>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</si>
  <si>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</si>
  <si>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</si>
  <si>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</si>
  <si>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</si>
  <si>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</si>
  <si>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</si>
  <si>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</si>
  <si>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</si>
  <si>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</si>
  <si>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</si>
  <si>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</si>
  <si>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</si>
  <si>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</si>
  <si>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</si>
  <si>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</si>
  <si>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</si>
  <si>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</si>
  <si>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</si>
  <si>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</si>
  <si>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</si>
  <si>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</si>
  <si>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</si>
  <si>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</si>
  <si>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</si>
  <si>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</si>
  <si>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</si>
  <si>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</si>
  <si>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</si>
  <si>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</si>
  <si>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</si>
  <si>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</si>
  <si>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</si>
  <si>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</si>
  <si>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</si>
  <si>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</si>
  <si>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</si>
  <si>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</si>
  <si>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</si>
  <si>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</si>
  <si>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</si>
  <si>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</si>
  <si>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</si>
  <si>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</si>
  <si>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</si>
  <si>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</si>
  <si>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</si>
  <si>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</si>
  <si>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</si>
  <si>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</si>
  <si>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</si>
  <si>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</si>
  <si>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</si>
  <si>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</si>
  <si>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</si>
  <si>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</si>
  <si>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</si>
  <si>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</si>
  <si>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</si>
  <si>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</si>
  <si>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</si>
  <si>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</si>
  <si>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</si>
  <si>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</si>
  <si>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</si>
  <si>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</si>
  <si>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</si>
  <si>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</si>
  <si>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</si>
  <si>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</si>
  <si>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</si>
  <si>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</si>
  <si>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</si>
  <si>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</si>
  <si>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</si>
  <si>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</si>
  <si>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</si>
  <si>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</si>
  <si>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</si>
  <si>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</si>
  <si>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</si>
  <si>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</si>
  <si>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</si>
  <si>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</si>
  <si>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</si>
  <si>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</si>
  <si>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</si>
  <si>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</si>
  <si>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</si>
  <si>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</si>
  <si>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</si>
  <si>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</si>
  <si>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</si>
  <si>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</si>
  <si>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</si>
  <si>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</si>
  <si>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</si>
  <si>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</si>
  <si>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</si>
  <si>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</si>
  <si>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</si>
  <si>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</si>
  <si>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</si>
  <si>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</si>
  <si>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</si>
  <si>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</si>
  <si>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</si>
  <si>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</si>
  <si>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</si>
  <si>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</si>
  <si>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</si>
  <si>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</si>
  <si>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</si>
  <si>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</si>
  <si>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</si>
  <si>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</si>
  <si>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</si>
  <si>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</si>
  <si>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</si>
  <si>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</si>
  <si>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</si>
  <si>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</si>
  <si>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</si>
  <si>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</si>
  <si>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</si>
  <si>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</si>
  <si>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</si>
  <si>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</si>
  <si>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</si>
  <si>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</si>
  <si>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</si>
  <si>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</si>
  <si>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</si>
  <si>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</si>
  <si>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</si>
  <si>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</si>
  <si>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</si>
  <si>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</si>
  <si>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</si>
  <si>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</si>
  <si>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</si>
  <si>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</si>
  <si>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</si>
  <si>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</si>
  <si>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</si>
  <si>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</si>
  <si>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</si>
  <si>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</si>
  <si>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</si>
  <si>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</si>
  <si>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</si>
  <si>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</si>
  <si>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</si>
  <si>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</si>
  <si>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</si>
  <si>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</si>
  <si>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</si>
  <si>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</si>
  <si>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</si>
  <si>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</si>
  <si>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</si>
  <si>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</si>
  <si>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</si>
  <si>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</si>
  <si>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</si>
  <si>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</si>
  <si>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</si>
  <si>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</si>
  <si>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</si>
  <si>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</si>
  <si>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</si>
  <si>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</si>
  <si>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</si>
  <si>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</si>
  <si>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</si>
  <si>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</si>
  <si>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</si>
  <si>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</si>
  <si>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</si>
  <si>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</si>
  <si>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</si>
  <si>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</si>
  <si>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</si>
  <si>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</si>
  <si>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</si>
  <si>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</si>
  <si>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</si>
  <si>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</si>
  <si>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</si>
  <si>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</si>
  <si>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</si>
  <si>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</si>
  <si>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</si>
  <si>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</si>
  <si>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</si>
  <si>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</si>
  <si>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</si>
  <si>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</si>
  <si>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</si>
  <si>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</si>
  <si>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</si>
  <si>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</si>
  <si>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</si>
  <si>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</si>
  <si>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</si>
  <si>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</si>
  <si>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</si>
  <si>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</si>
  <si>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</si>
  <si>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</si>
  <si>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</si>
  <si>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</si>
  <si>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</si>
  <si>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</si>
  <si>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</si>
  <si>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</si>
  <si>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</si>
  <si>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</si>
  <si>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</si>
  <si>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</si>
  <si>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</si>
  <si>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</si>
  <si>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</si>
  <si>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</si>
  <si>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</si>
  <si>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</si>
  <si>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</si>
  <si>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</si>
  <si>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</si>
  <si>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</si>
  <si>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</si>
  <si>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</si>
  <si>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</si>
  <si>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</si>
  <si>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</si>
  <si>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</si>
  <si>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</si>
  <si>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</si>
  <si>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</si>
  <si>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</si>
  <si>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</si>
  <si>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</si>
  <si>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</si>
  <si>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</si>
  <si>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</si>
  <si>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</si>
  <si>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</si>
  <si>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</si>
  <si>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</si>
  <si>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</si>
  <si>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</si>
  <si>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</si>
  <si>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</si>
  <si>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</si>
  <si>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</si>
  <si>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</si>
  <si>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</si>
  <si>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</si>
  <si>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</si>
  <si>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</si>
  <si>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</si>
  <si>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</si>
  <si>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</si>
  <si>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</si>
  <si>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</si>
  <si>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</si>
  <si>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</si>
  <si>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</si>
  <si>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</si>
  <si>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</si>
  <si>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</si>
  <si>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</si>
  <si>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</si>
  <si>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</si>
  <si>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</si>
  <si>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</si>
  <si>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</si>
  <si>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</si>
  <si>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</si>
  <si>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</si>
  <si>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</si>
  <si>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</si>
  <si>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</si>
  <si>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</si>
  <si>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</si>
  <si>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</si>
  <si>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</si>
  <si>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</si>
  <si>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</si>
  <si>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</si>
  <si>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</si>
  <si>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</si>
  <si>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</si>
  <si>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</si>
  <si>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</si>
  <si>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</si>
  <si>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</si>
  <si>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</si>
  <si>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</si>
  <si>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</si>
  <si>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</si>
  <si>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</si>
  <si>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</si>
  <si>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</si>
  <si>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</si>
  <si>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</si>
  <si>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</si>
  <si>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</si>
  <si>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</si>
  <si>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</si>
  <si>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</si>
  <si>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</si>
  <si>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</si>
  <si>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</si>
  <si>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</si>
  <si>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</si>
  <si>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</si>
  <si>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</si>
  <si>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</si>
  <si>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</si>
  <si>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</si>
  <si>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</si>
  <si>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</si>
  <si>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</si>
  <si>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</si>
  <si>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</si>
  <si>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</si>
  <si>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</si>
  <si>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</si>
  <si>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</si>
  <si>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</si>
  <si>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</si>
  <si>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</si>
  <si>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</si>
  <si>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</si>
  <si>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</si>
  <si>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</si>
  <si>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</si>
  <si>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</si>
  <si>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</si>
  <si>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</si>
  <si>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</si>
  <si>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</si>
  <si>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</si>
  <si>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</si>
  <si>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</si>
  <si>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</si>
  <si>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</si>
  <si>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</si>
  <si>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</si>
  <si>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</si>
  <si>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</si>
  <si>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</si>
  <si>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</si>
  <si>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</si>
  <si>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</si>
  <si>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</si>
  <si>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</si>
  <si>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</si>
  <si>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</si>
  <si>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</si>
  <si>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</si>
  <si>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</si>
  <si>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</si>
  <si>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</si>
  <si>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</si>
  <si>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</si>
  <si>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</si>
  <si>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</si>
  <si>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</si>
  <si>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</si>
  <si>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</si>
  <si>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</si>
  <si>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</si>
  <si>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</si>
  <si>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</si>
  <si>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</si>
  <si>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</si>
  <si>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</si>
  <si>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</si>
  <si>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</si>
  <si>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</si>
  <si>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</si>
  <si>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</si>
  <si>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</si>
  <si>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</si>
  <si>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</si>
  <si>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</si>
  <si>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</si>
  <si>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</si>
  <si>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</si>
  <si>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</si>
  <si>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</si>
  <si>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</si>
  <si>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</si>
  <si>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</si>
  <si>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</si>
  <si>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</si>
  <si>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</si>
  <si>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</si>
  <si>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</si>
  <si>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</si>
  <si>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</si>
  <si>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</si>
  <si>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</si>
  <si>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</si>
  <si>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</si>
  <si>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</si>
  <si>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</si>
  <si>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</si>
  <si>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</si>
  <si>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</si>
  <si>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</si>
  <si>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</si>
  <si>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</si>
  <si>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</si>
  <si>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</si>
  <si>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</si>
  <si>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</si>
  <si>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</si>
  <si>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</si>
  <si>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</si>
  <si>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</si>
  <si>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</si>
  <si>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</si>
  <si>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</si>
  <si>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</si>
  <si>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</si>
  <si>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</si>
  <si>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</si>
  <si>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</si>
  <si>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</si>
  <si>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</si>
  <si>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</si>
  <si>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</si>
  <si>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</si>
  <si>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</si>
  <si>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</si>
  <si>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</si>
  <si>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</si>
  <si>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</si>
  <si>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</si>
  <si>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</si>
  <si>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</si>
  <si>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</si>
  <si>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</si>
  <si>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</si>
  <si>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</si>
  <si>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</si>
  <si>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</si>
  <si>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</si>
  <si>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</si>
  <si>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</si>
  <si>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</si>
  <si>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</si>
  <si>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</si>
  <si>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</si>
  <si>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</si>
  <si>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</si>
  <si>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</si>
  <si>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</si>
  <si>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</si>
  <si>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</si>
  <si>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</si>
  <si>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</si>
  <si>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</si>
  <si>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</si>
  <si>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</si>
  <si>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</si>
  <si>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</si>
  <si>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</si>
  <si>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</si>
  <si>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</si>
  <si>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</si>
  <si>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</si>
  <si>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</si>
  <si>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</si>
  <si>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</si>
  <si>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</si>
  <si>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</si>
  <si>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</si>
  <si>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</si>
  <si>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</si>
  <si>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</si>
  <si>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</si>
  <si>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</si>
  <si>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</si>
  <si>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</si>
  <si>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</si>
  <si>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</si>
  <si>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</si>
  <si>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</si>
  <si>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</si>
  <si>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</si>
  <si>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</si>
  <si>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</si>
  <si>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</si>
  <si>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</si>
  <si>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</si>
  <si>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</si>
  <si>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</si>
  <si>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</si>
  <si>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</si>
  <si>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</si>
  <si>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</si>
  <si>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</si>
  <si>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</si>
  <si>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</si>
  <si>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</si>
  <si>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</si>
  <si>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</si>
  <si>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</si>
  <si>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</si>
  <si>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</si>
  <si>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</si>
  <si>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</si>
  <si>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</si>
  <si>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</si>
  <si>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</si>
  <si>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</si>
  <si>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</si>
  <si>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</si>
  <si>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</si>
  <si>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</si>
  <si>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</si>
  <si>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</si>
  <si>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</si>
  <si>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</si>
  <si>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</si>
  <si>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</si>
  <si>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</si>
  <si>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</si>
  <si>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</si>
  <si>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</si>
  <si>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</si>
  <si>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</si>
  <si>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</si>
  <si>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</si>
  <si>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</si>
  <si>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</si>
  <si>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</si>
  <si>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</si>
  <si>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</si>
  <si>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</si>
  <si>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</si>
  <si>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</si>
  <si>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</si>
  <si>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</si>
  <si>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</si>
  <si>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</si>
  <si>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</si>
  <si>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</si>
  <si>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</si>
  <si>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</si>
  <si>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</si>
  <si>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</si>
  <si>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</si>
  <si>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</si>
  <si>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</si>
  <si>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</si>
  <si>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</si>
  <si>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</si>
  <si>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</si>
  <si>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</si>
  <si>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</si>
  <si>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</si>
  <si>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</si>
  <si>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</si>
  <si>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</si>
  <si>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</si>
  <si>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</si>
  <si>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</si>
  <si>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</si>
  <si>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</si>
  <si>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</si>
  <si>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</si>
  <si>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</si>
  <si>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</si>
  <si>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</si>
  <si>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</si>
  <si>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</si>
  <si>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</si>
  <si>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</si>
  <si>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</si>
  <si>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</si>
  <si>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</si>
  <si>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</si>
  <si>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</si>
  <si>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</si>
  <si>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</si>
  <si>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</si>
  <si>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</si>
  <si>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</si>
  <si>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</si>
  <si>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</si>
  <si>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</si>
  <si>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</si>
  <si>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</si>
  <si>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</si>
  <si>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</si>
  <si>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</si>
  <si>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</si>
  <si>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</si>
  <si>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</si>
  <si>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</si>
  <si>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</si>
  <si>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</si>
  <si>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</si>
  <si>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</si>
  <si>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</si>
  <si>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</si>
  <si>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</si>
  <si>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</si>
  <si>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</si>
  <si>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</si>
  <si>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</si>
  <si>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</si>
  <si>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</si>
  <si>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</si>
  <si>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</si>
  <si>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</si>
  <si>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</si>
  <si>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</si>
  <si>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</si>
  <si>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</si>
  <si>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</si>
  <si>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</si>
  <si>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</si>
  <si>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</si>
  <si>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</si>
  <si>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</si>
  <si>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</si>
  <si>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</si>
  <si>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</si>
  <si>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</si>
  <si>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</si>
  <si>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</si>
  <si>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</si>
  <si>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</si>
  <si>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</si>
  <si>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</si>
  <si>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</si>
  <si>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</si>
  <si>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</si>
  <si>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</si>
  <si>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</si>
  <si>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</si>
  <si>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</si>
  <si>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</si>
  <si>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</si>
  <si>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</si>
  <si>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</si>
  <si>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</si>
  <si>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</si>
  <si>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</si>
  <si>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</si>
  <si>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</si>
  <si>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</si>
  <si>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</si>
  <si>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</si>
  <si>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</si>
  <si>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</si>
  <si>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</si>
  <si>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</si>
  <si>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</si>
  <si>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</si>
  <si>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</si>
  <si>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</si>
  <si>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</si>
  <si>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</si>
  <si>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</si>
  <si>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</si>
  <si>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</si>
  <si>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</si>
  <si>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</si>
  <si>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</si>
  <si>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</si>
  <si>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</si>
  <si>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</si>
  <si>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</si>
  <si>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</si>
  <si>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</si>
  <si>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</si>
  <si>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</si>
  <si>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</si>
  <si>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</si>
  <si>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</si>
  <si>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</si>
  <si>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</si>
  <si>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</si>
  <si>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</si>
  <si>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</si>
  <si>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</si>
  <si>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</si>
  <si>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</si>
  <si>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</si>
  <si>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</si>
  <si>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</si>
  <si>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</si>
  <si>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</si>
  <si>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</si>
  <si>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</si>
  <si>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</si>
  <si>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</si>
  <si>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</si>
  <si>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</si>
  <si>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</si>
  <si>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</si>
  <si>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</si>
  <si>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</si>
  <si>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</si>
  <si>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</si>
  <si>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</si>
  <si>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</si>
  <si>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</si>
  <si>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</si>
  <si>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</si>
  <si>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</si>
  <si>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</si>
  <si>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</si>
  <si>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</si>
  <si>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</si>
  <si>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</si>
  <si>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</si>
  <si>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</si>
  <si>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</si>
  <si>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</si>
  <si>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</si>
  <si>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</si>
  <si>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</si>
  <si>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</si>
  <si>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</si>
  <si>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</si>
  <si>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</si>
  <si>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</si>
  <si>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</si>
  <si>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</si>
  <si>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</si>
  <si>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</si>
  <si>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</si>
  <si>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</si>
  <si>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</si>
  <si>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</si>
  <si>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</si>
  <si>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</si>
  <si>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</si>
  <si>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</si>
  <si>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</si>
  <si>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</si>
  <si>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</si>
  <si>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</si>
  <si>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</si>
  <si>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</si>
  <si>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</si>
  <si>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</si>
  <si>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</si>
  <si>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</si>
  <si>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</si>
  <si>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</si>
  <si>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</si>
  <si>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</si>
  <si>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</si>
  <si>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</si>
  <si>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</si>
  <si>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</si>
  <si>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</si>
  <si>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</si>
  <si>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</si>
  <si>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</si>
  <si>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</si>
  <si>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</si>
  <si>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</si>
  <si>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</si>
  <si>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</si>
  <si>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</si>
  <si>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</si>
  <si>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</si>
  <si>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</si>
  <si>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</si>
  <si>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</si>
  <si>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</si>
  <si>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</si>
  <si>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</si>
  <si>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</si>
  <si>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</si>
  <si>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</si>
  <si>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</si>
  <si>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</si>
  <si>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</si>
  <si>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</si>
  <si>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</si>
  <si>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</si>
  <si>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</si>
  <si>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</si>
  <si>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</si>
  <si>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</si>
  <si>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</si>
  <si>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</si>
  <si>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</si>
  <si>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</si>
  <si>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</si>
  <si>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</si>
  <si>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</si>
  <si>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</si>
  <si>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</si>
  <si>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</si>
  <si>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</si>
  <si>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</si>
  <si>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</si>
  <si>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</si>
  <si>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</si>
  <si>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</si>
  <si>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</si>
  <si>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</si>
  <si>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</si>
  <si>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</si>
  <si>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</si>
  <si>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</si>
  <si>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</si>
  <si>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</si>
  <si>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</si>
  <si>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</si>
  <si>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</si>
  <si>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</si>
  <si>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</si>
  <si>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</si>
  <si>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</si>
  <si>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</si>
  <si>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</si>
  <si>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</si>
  <si>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</si>
  <si>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</si>
  <si>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</si>
  <si>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</si>
  <si>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</si>
  <si>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</si>
  <si>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</si>
  <si>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</si>
  <si>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</si>
  <si>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</si>
  <si>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</si>
  <si>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</si>
  <si>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</si>
  <si>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</si>
  <si>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</si>
  <si>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</si>
  <si>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</si>
  <si>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</si>
  <si>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</si>
  <si>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</si>
  <si>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</si>
  <si>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</si>
  <si>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</si>
  <si>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</si>
  <si>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</si>
  <si>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</si>
  <si>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</si>
  <si>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</si>
  <si>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</si>
  <si>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</si>
  <si>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</si>
  <si>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</si>
  <si>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</si>
  <si>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</si>
  <si>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</si>
  <si>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</si>
  <si>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</si>
  <si>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</si>
  <si>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</si>
  <si>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</si>
  <si>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</si>
  <si>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</si>
  <si>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</si>
  <si>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</si>
  <si>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</si>
  <si>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</si>
  <si>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</si>
  <si>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</si>
  <si>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</si>
  <si>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</si>
  <si>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</si>
  <si>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</si>
  <si>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</si>
  <si>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</si>
  <si>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</si>
  <si>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</si>
  <si>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</si>
  <si>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</si>
  <si>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</si>
  <si>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</si>
  <si>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</si>
  <si>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</si>
  <si>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</si>
  <si>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</si>
  <si>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</si>
  <si>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</si>
  <si>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</si>
  <si>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</si>
  <si>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</si>
  <si>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</si>
  <si>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</si>
  <si>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</si>
  <si>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</si>
  <si>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</si>
  <si>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</si>
  <si>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</si>
  <si>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</si>
  <si>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</si>
  <si>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</si>
  <si>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</si>
  <si>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</si>
  <si>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</si>
  <si>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</si>
  <si>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</si>
  <si>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</si>
  <si>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</si>
  <si>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</si>
  <si>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</si>
  <si>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</si>
  <si>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</si>
  <si>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</si>
  <si>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</si>
  <si>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</si>
  <si>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</si>
  <si>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</si>
  <si>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</si>
  <si>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</si>
  <si>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</si>
  <si>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</si>
  <si>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</si>
  <si>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</si>
  <si>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</si>
  <si>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</si>
  <si>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</si>
  <si>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</si>
  <si>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</si>
  <si>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</si>
  <si>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</si>
  <si>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</si>
  <si>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</si>
  <si>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</si>
  <si>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</si>
  <si>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</si>
  <si>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</si>
  <si>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</si>
  <si>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</si>
  <si>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</si>
  <si>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</si>
  <si>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</si>
  <si>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</si>
  <si>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</si>
  <si>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</si>
  <si>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</si>
  <si>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</si>
  <si>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</si>
  <si>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</si>
  <si>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</si>
  <si>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</si>
  <si>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</si>
  <si>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</si>
  <si>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</si>
  <si>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</si>
  <si>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</si>
  <si>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</si>
  <si>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</si>
  <si>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</si>
  <si>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</si>
  <si>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</si>
  <si>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</si>
  <si>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</si>
  <si>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</si>
  <si>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</si>
  <si>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</si>
  <si>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</si>
  <si>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</si>
  <si>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</si>
  <si>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</si>
  <si>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</si>
  <si>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</si>
  <si>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</si>
  <si>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</si>
  <si>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</si>
  <si>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</si>
  <si>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</si>
  <si>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</si>
  <si>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</si>
  <si>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</si>
  <si>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</si>
  <si>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</si>
  <si>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</si>
  <si>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</si>
  <si>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</si>
  <si>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</si>
  <si>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</si>
  <si>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</si>
  <si>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</si>
  <si>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</si>
  <si>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</si>
  <si>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</si>
  <si>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</si>
  <si>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</si>
  <si>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</si>
  <si>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</si>
  <si>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</si>
  <si>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</si>
  <si>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</si>
  <si>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</si>
  <si>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</si>
  <si>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</si>
  <si>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</si>
  <si>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</si>
  <si>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</si>
  <si>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</si>
  <si>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</si>
  <si>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</si>
  <si>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</si>
  <si>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</si>
  <si>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</si>
  <si>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</si>
  <si>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</si>
  <si>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</si>
  <si>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</si>
  <si>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</si>
  <si>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</si>
  <si>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</si>
  <si>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</si>
  <si>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</si>
  <si>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</si>
  <si>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</si>
  <si>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</si>
  <si>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</si>
  <si>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</si>
  <si>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</si>
  <si>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</si>
  <si>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</si>
  <si>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</si>
  <si>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</si>
  <si>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</si>
  <si>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</si>
  <si>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</si>
  <si>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</si>
  <si>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</si>
  <si>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</si>
  <si>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</si>
  <si>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</si>
  <si>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</si>
  <si>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</si>
  <si>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</si>
  <si>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</si>
  <si>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</si>
  <si>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</si>
  <si>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</si>
  <si>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</si>
  <si>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</si>
  <si>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</si>
  <si>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</si>
  <si>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</si>
  <si>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</si>
  <si>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</si>
  <si>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</si>
  <si>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</si>
  <si>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</si>
  <si>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</si>
  <si>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</si>
  <si>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</si>
  <si>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</si>
  <si>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</si>
  <si>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</si>
  <si>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</si>
  <si>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</si>
  <si>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</si>
  <si>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</si>
  <si>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</si>
  <si>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</si>
  <si>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</si>
  <si>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</si>
  <si>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</si>
  <si>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</si>
  <si>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</si>
  <si>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</si>
  <si>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</si>
  <si>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</si>
  <si>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</si>
  <si>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</si>
  <si>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</si>
  <si>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</si>
  <si>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</si>
  <si>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</si>
  <si>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</si>
  <si>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</si>
  <si>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</si>
  <si>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</si>
  <si>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</si>
  <si>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</si>
  <si>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</si>
  <si>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</si>
  <si>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</si>
  <si>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</si>
  <si>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</si>
  <si>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</si>
  <si>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</si>
  <si>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</si>
  <si>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</si>
  <si>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</si>
  <si>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</si>
  <si>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</si>
  <si>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</si>
  <si>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</si>
  <si>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</si>
  <si>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</si>
  <si>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</si>
  <si>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</si>
  <si>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</si>
  <si>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</si>
  <si>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</si>
  <si>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</si>
  <si>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</si>
  <si>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</si>
  <si>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</si>
  <si>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</si>
  <si>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</si>
  <si>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</si>
  <si>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</si>
  <si>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</si>
  <si>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</si>
  <si>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</si>
  <si>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</si>
  <si>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</si>
  <si>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</si>
  <si>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</si>
  <si>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</si>
  <si>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</si>
  <si>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</si>
  <si>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</si>
  <si>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</si>
  <si>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</si>
  <si>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</si>
  <si>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</si>
  <si>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</si>
  <si>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</si>
  <si>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</si>
  <si>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</si>
  <si>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</si>
  <si>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</si>
  <si>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</si>
  <si>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</si>
  <si>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</si>
  <si>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</si>
  <si>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</si>
  <si>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</si>
  <si>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</si>
  <si>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</si>
  <si>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</si>
  <si>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</si>
  <si>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</si>
  <si>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</si>
  <si>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</si>
  <si>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</si>
  <si>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</si>
  <si>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</si>
  <si>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</si>
  <si>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</si>
  <si>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</si>
  <si>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</si>
  <si>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</si>
  <si>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</si>
  <si>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</si>
  <si>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</si>
  <si>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</si>
  <si>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</si>
  <si>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</si>
  <si>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</si>
  <si>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</si>
  <si>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</si>
  <si>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</si>
  <si>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</si>
  <si>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</si>
  <si>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</si>
  <si>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</si>
  <si>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</si>
  <si>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</si>
  <si>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</si>
  <si>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</si>
  <si>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</si>
  <si>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</si>
  <si>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</si>
  <si>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</si>
  <si>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</si>
  <si>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</si>
  <si>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</si>
  <si>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</si>
  <si>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</si>
  <si>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</si>
  <si>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</si>
  <si>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</si>
  <si>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</si>
  <si>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</si>
  <si>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</si>
  <si>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</si>
  <si>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</si>
  <si>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</si>
  <si>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</si>
  <si>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</si>
  <si>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</si>
  <si>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</si>
  <si>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</si>
  <si>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</si>
  <si>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</si>
  <si>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</si>
  <si>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</si>
  <si>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</si>
  <si>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</si>
  <si>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</si>
  <si>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</si>
  <si>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</si>
  <si>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</si>
  <si>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</si>
  <si>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</si>
  <si>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</si>
  <si>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</si>
  <si>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</si>
  <si>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</si>
  <si>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</si>
  <si>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</si>
  <si>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</si>
  <si>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</si>
  <si>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</si>
  <si>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</si>
  <si>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</si>
  <si>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</si>
  <si>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</si>
  <si>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</si>
  <si>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</si>
  <si>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</si>
  <si>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</si>
  <si>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</si>
  <si>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</si>
  <si>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</si>
  <si>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</si>
  <si>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</si>
  <si>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</si>
  <si>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</si>
  <si>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</si>
  <si>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</si>
  <si>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</si>
  <si>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</si>
  <si>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</si>
  <si>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</si>
  <si>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</si>
  <si>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</si>
  <si>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</si>
  <si>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</si>
  <si>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</si>
  <si>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</si>
  <si>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</si>
  <si>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</si>
  <si>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</si>
  <si>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</si>
  <si>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</si>
  <si>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</si>
  <si>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</si>
  <si>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</si>
  <si>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</si>
  <si>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</si>
  <si>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</si>
  <si>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</si>
  <si>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</si>
  <si>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</si>
  <si>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</si>
  <si>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</si>
  <si>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</si>
  <si>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</si>
  <si>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</si>
  <si>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</si>
  <si>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</si>
  <si>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</si>
  <si>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</si>
  <si>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</si>
  <si>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</si>
  <si>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</si>
  <si>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</si>
  <si>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</si>
  <si>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</si>
  <si>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</si>
  <si>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</si>
  <si>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</si>
  <si>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</si>
  <si>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</si>
  <si>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</si>
  <si>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</si>
  <si>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</si>
  <si>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</si>
  <si>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</si>
  <si>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</si>
  <si>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</si>
  <si>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</si>
  <si>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</si>
  <si>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</si>
  <si>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</si>
  <si>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</si>
  <si>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</si>
  <si>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</si>
  <si>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</si>
  <si>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</si>
  <si>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</si>
  <si>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</si>
  <si>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</si>
  <si>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</si>
  <si>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</si>
  <si>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</si>
  <si>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</si>
  <si>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</si>
  <si>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</si>
  <si>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</si>
  <si>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</si>
  <si>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</si>
  <si>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</si>
  <si>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</si>
  <si>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</si>
  <si>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</si>
  <si>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</si>
  <si>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</si>
  <si>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</si>
  <si>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</si>
  <si>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</si>
  <si>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</si>
  <si>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</si>
  <si>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</si>
  <si>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</si>
  <si>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</si>
  <si>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</si>
  <si>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</si>
  <si>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</si>
  <si>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</si>
  <si>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</si>
  <si>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</si>
  <si>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</si>
  <si>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</si>
  <si>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</si>
  <si>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</si>
  <si>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</si>
  <si>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</si>
  <si>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</si>
  <si>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</si>
  <si>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</si>
  <si>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</si>
  <si>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</si>
  <si>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</si>
  <si>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</si>
  <si>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</si>
  <si>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</si>
  <si>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</si>
  <si>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</si>
  <si>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</si>
  <si>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</si>
  <si>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</si>
  <si>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</si>
  <si>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</si>
  <si>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</si>
  <si>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</si>
  <si>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</si>
  <si>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</si>
  <si>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</si>
  <si>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</si>
  <si>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</si>
  <si>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</si>
  <si>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</si>
  <si>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</si>
  <si>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</si>
  <si>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</si>
  <si>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</si>
  <si>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</si>
  <si>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</si>
  <si>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</si>
  <si>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</si>
  <si>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</si>
  <si>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</si>
  <si>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</si>
  <si>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</si>
  <si>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</si>
  <si>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</si>
  <si>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</si>
  <si>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</si>
  <si>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</si>
  <si>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</si>
  <si>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</si>
  <si>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</si>
  <si>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</si>
  <si>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</si>
  <si>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</si>
  <si>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</si>
  <si>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</si>
  <si>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</si>
  <si>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</si>
  <si>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</si>
  <si>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</si>
  <si>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</si>
  <si>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</si>
  <si>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</si>
  <si>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</si>
  <si>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</si>
  <si>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</si>
  <si>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</si>
  <si>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</si>
  <si>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</si>
  <si>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</si>
  <si>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</si>
  <si>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</si>
  <si>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</si>
  <si>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</si>
  <si>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</si>
  <si>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</si>
  <si>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</si>
  <si>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</si>
  <si>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</si>
  <si>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</si>
  <si>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</si>
  <si>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</si>
  <si>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</si>
  <si>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</si>
  <si>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</si>
  <si>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</si>
  <si>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</si>
  <si>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</si>
  <si>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</si>
  <si>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</si>
  <si>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</si>
  <si>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</si>
  <si>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</si>
  <si>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</si>
  <si>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</si>
  <si>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</si>
  <si>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</si>
  <si>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</si>
  <si>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</si>
  <si>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</si>
  <si>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</si>
  <si>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</si>
  <si>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</si>
  <si>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</si>
  <si>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</si>
  <si>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</si>
  <si>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</si>
  <si>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</si>
  <si>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</si>
  <si>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</si>
  <si>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</si>
  <si>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</si>
  <si>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</si>
  <si>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</si>
  <si>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</si>
  <si>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</si>
  <si>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</si>
  <si>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</si>
  <si>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</si>
  <si>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</si>
  <si>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</si>
  <si>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</si>
  <si>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</si>
  <si>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</si>
  <si>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</si>
  <si>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</si>
  <si>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</si>
  <si>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</si>
  <si>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</si>
  <si>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</si>
  <si>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</si>
  <si>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</si>
  <si>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</si>
  <si>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</si>
  <si>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</si>
  <si>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</si>
  <si>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</si>
  <si>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</si>
  <si>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</si>
  <si>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</si>
  <si>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</si>
  <si>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</si>
  <si>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</si>
  <si>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</si>
  <si>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</si>
  <si>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</si>
  <si>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</si>
  <si>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</si>
  <si>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</si>
  <si>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</si>
  <si>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</si>
  <si>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</si>
  <si>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</si>
  <si>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</si>
  <si>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</si>
  <si>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</si>
  <si>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</si>
  <si>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</si>
  <si>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</si>
  <si>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</si>
  <si>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</si>
  <si>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</si>
  <si>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</si>
  <si>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</si>
  <si>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</si>
  <si>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</si>
  <si>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</si>
  <si>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</si>
  <si>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</si>
  <si>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</si>
  <si>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</si>
  <si>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</si>
  <si>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</si>
  <si>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</si>
  <si>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</si>
  <si>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</si>
  <si>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</si>
  <si>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</si>
  <si>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</si>
  <si>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</si>
  <si>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</si>
  <si>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</si>
  <si>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</si>
  <si>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</si>
  <si>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</si>
  <si>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</si>
  <si>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</si>
  <si>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</si>
  <si>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</si>
  <si>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</si>
  <si>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</si>
  <si>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</si>
  <si>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</si>
  <si>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</si>
  <si>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</si>
  <si>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</si>
  <si>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</si>
  <si>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</si>
  <si>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</si>
  <si>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</si>
  <si>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</si>
  <si>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</si>
  <si>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</si>
  <si>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</si>
  <si>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</si>
  <si>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</si>
  <si>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</si>
  <si>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</si>
  <si>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</si>
  <si>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</si>
  <si>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</si>
  <si>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</si>
  <si>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</si>
  <si>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</si>
  <si>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</si>
  <si>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</si>
  <si>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</si>
  <si>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</si>
  <si>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</si>
  <si>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</si>
  <si>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</si>
  <si>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</si>
  <si>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</si>
  <si>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</si>
  <si>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</si>
  <si>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</si>
  <si>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</si>
  <si>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</si>
  <si>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</si>
  <si>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</si>
  <si>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</si>
  <si>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</si>
  <si>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</si>
  <si>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</si>
  <si>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</si>
  <si>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</si>
  <si>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</si>
  <si>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</si>
  <si>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</si>
  <si>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</si>
  <si>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</si>
  <si>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</si>
  <si>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</si>
  <si>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</si>
  <si>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</si>
  <si>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</si>
  <si>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</si>
  <si>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</si>
  <si>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</si>
  <si>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</si>
  <si>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</si>
  <si>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</si>
  <si>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</si>
  <si>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</si>
  <si>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</si>
  <si>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</si>
  <si>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</si>
  <si>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</si>
  <si>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</si>
  <si>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</si>
  <si>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</si>
  <si>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</si>
  <si>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</si>
  <si>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</si>
  <si>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</si>
  <si>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</si>
  <si>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</si>
  <si>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</si>
  <si>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</si>
  <si>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</si>
  <si>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</si>
  <si>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</si>
  <si>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</si>
  <si>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</si>
  <si>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</si>
  <si>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</si>
  <si>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</si>
  <si>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</si>
  <si>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</si>
  <si>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</si>
  <si>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</si>
  <si>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</si>
  <si>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</si>
  <si>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</si>
  <si>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</si>
  <si>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</si>
  <si>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</si>
  <si>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</si>
  <si>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</si>
  <si>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</si>
  <si>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</si>
  <si>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</si>
  <si>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</si>
  <si>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</si>
  <si>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</si>
  <si>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</si>
  <si>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</si>
  <si>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</si>
  <si>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</si>
  <si>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</si>
  <si>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</si>
  <si>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</si>
  <si>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</si>
  <si>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</si>
  <si>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</si>
  <si>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</si>
  <si>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</si>
  <si>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</si>
  <si>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</si>
  <si>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</si>
  <si>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</si>
  <si>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</si>
  <si>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</si>
  <si>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</si>
  <si>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</si>
  <si>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</si>
  <si>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</si>
  <si>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</si>
  <si>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</si>
  <si>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</si>
  <si>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</si>
  <si>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</si>
  <si>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</si>
  <si>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</si>
  <si>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</si>
  <si>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</si>
  <si>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</si>
  <si>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</si>
  <si>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</si>
  <si>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</si>
  <si>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</si>
  <si>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</si>
  <si>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</si>
  <si>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</si>
  <si>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</si>
  <si>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</si>
  <si>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</si>
  <si>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</si>
  <si>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</si>
  <si>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</si>
  <si>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</si>
  <si>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</si>
  <si>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</si>
  <si>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</si>
  <si>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</si>
  <si>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</si>
  <si>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</si>
  <si>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</si>
  <si>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</si>
  <si>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</si>
  <si>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</si>
  <si>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</si>
  <si>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</si>
  <si>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</si>
  <si>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</si>
  <si>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</si>
  <si>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</si>
  <si>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</si>
  <si>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</si>
  <si>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</si>
  <si>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</si>
  <si>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</si>
  <si>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</si>
  <si>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</si>
  <si>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</si>
  <si>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</si>
  <si>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</si>
  <si>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</si>
  <si>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</si>
  <si>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</si>
  <si>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</si>
  <si>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</si>
  <si>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</si>
  <si>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</si>
  <si>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</si>
  <si>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</si>
  <si>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</si>
  <si>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</si>
  <si>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</si>
  <si>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</si>
  <si>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</si>
  <si>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</si>
  <si>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</si>
  <si>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</si>
  <si>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</si>
  <si>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</si>
  <si>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</si>
  <si>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</si>
  <si>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</si>
  <si>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</si>
  <si>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</si>
  <si>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</si>
  <si>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</si>
  <si>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</si>
  <si>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</si>
  <si>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</si>
  <si>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</si>
  <si>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</si>
  <si>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</si>
  <si>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</si>
  <si>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</si>
  <si>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</si>
  <si>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</si>
  <si>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</si>
  <si>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</si>
  <si>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</si>
  <si>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</si>
  <si>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</si>
  <si>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</si>
  <si>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</si>
  <si>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</si>
  <si>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</si>
  <si>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</si>
  <si>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</si>
  <si>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</si>
  <si>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</si>
  <si>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</si>
  <si>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</si>
  <si>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</si>
  <si>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</si>
  <si>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</si>
  <si>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</si>
  <si>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</si>
  <si>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</si>
  <si>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</si>
  <si>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</si>
  <si>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</si>
  <si>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</si>
  <si>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</si>
  <si>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</si>
  <si>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</si>
  <si>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</si>
  <si>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</si>
  <si>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</si>
  <si>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</si>
  <si>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</si>
  <si>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</si>
  <si>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</si>
  <si>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</si>
  <si>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</si>
  <si>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</si>
  <si>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</si>
  <si>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</si>
  <si>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</si>
  <si>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</si>
  <si>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</si>
  <si>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</si>
  <si>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</si>
  <si>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</si>
  <si>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</si>
  <si>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</si>
  <si>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</si>
  <si>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</si>
  <si>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</si>
  <si>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</si>
  <si>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</si>
  <si>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</si>
  <si>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</si>
  <si>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</si>
  <si>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</si>
  <si>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</si>
  <si>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</si>
  <si>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</si>
  <si>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</si>
  <si>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</si>
  <si>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</si>
  <si>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</si>
  <si>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</si>
  <si>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</si>
  <si>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</si>
  <si>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</si>
  <si>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</si>
  <si>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</si>
  <si>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</si>
  <si>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</si>
  <si>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</si>
  <si>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</si>
  <si>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</si>
  <si>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</si>
  <si>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</si>
  <si>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</si>
  <si>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</si>
  <si>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</si>
  <si>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</si>
  <si>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</si>
  <si>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</si>
  <si>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</si>
  <si>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</si>
  <si>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</si>
  <si>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</si>
  <si>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</si>
  <si>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</si>
  <si>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</si>
  <si>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</si>
  <si>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</si>
  <si>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</si>
  <si>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</si>
  <si>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</si>
  <si>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</si>
  <si>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</si>
  <si>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</si>
  <si>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</si>
  <si>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</si>
  <si>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</si>
  <si>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</si>
  <si>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</si>
  <si>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</si>
  <si>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</si>
  <si>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</si>
  <si>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</si>
  <si>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</si>
  <si>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</si>
  <si>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</si>
  <si>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</si>
  <si>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</si>
  <si>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</si>
  <si>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</si>
  <si>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</si>
  <si>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</si>
  <si>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</si>
  <si>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</si>
  <si>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</si>
  <si>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</si>
  <si>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</si>
  <si>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</si>
  <si>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</si>
  <si>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</si>
  <si>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</si>
  <si>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</si>
  <si>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</si>
  <si>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</si>
  <si>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</si>
  <si>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</si>
  <si>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</si>
  <si>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</si>
  <si>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</si>
  <si>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</si>
  <si>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</si>
  <si>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</si>
  <si>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</si>
  <si>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</si>
  <si>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</si>
  <si>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</si>
  <si>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</si>
  <si>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</si>
  <si>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</si>
  <si>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</si>
  <si>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</si>
  <si>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</si>
  <si>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</si>
  <si>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</si>
  <si>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</si>
  <si>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</si>
  <si>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</si>
  <si>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</si>
  <si>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</si>
  <si>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</si>
  <si>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</si>
  <si>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</si>
  <si>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</si>
  <si>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</si>
  <si>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</si>
  <si>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</si>
  <si>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</si>
  <si>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</si>
  <si>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</si>
  <si>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</si>
  <si>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</si>
  <si>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</si>
  <si>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</si>
  <si>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</si>
  <si>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</si>
  <si>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</si>
  <si>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</si>
  <si>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</si>
  <si>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</si>
  <si>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</si>
  <si>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</si>
  <si>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</si>
  <si>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</si>
  <si>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</si>
  <si>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</si>
  <si>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</si>
  <si>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</si>
  <si>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</si>
  <si>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</si>
  <si>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</si>
  <si>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</si>
  <si>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</si>
  <si>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</si>
  <si>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</si>
  <si>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</si>
  <si>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</si>
  <si>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</si>
  <si>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</si>
  <si>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</si>
  <si>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</si>
  <si>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</si>
  <si>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</si>
  <si>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</si>
  <si>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</si>
  <si>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</si>
  <si>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</si>
  <si>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</si>
  <si>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</si>
  <si>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</si>
  <si>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</si>
  <si>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</si>
  <si>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</si>
  <si>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</si>
  <si>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</si>
  <si>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</si>
  <si>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</si>
  <si>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</si>
  <si>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</si>
  <si>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</si>
  <si>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</si>
  <si>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</si>
  <si>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</si>
  <si>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</si>
  <si>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</si>
  <si>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</si>
  <si>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</si>
  <si>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</si>
  <si>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</si>
  <si>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</si>
  <si>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</si>
  <si>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</si>
  <si>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</si>
  <si>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</si>
  <si>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</si>
  <si>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</si>
  <si>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</si>
  <si>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</si>
  <si>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</si>
  <si>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</si>
  <si>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</si>
  <si>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</si>
  <si>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</si>
  <si>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</si>
  <si>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</si>
  <si>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</si>
  <si>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</si>
  <si>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</si>
  <si>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</si>
  <si>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</si>
  <si>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</si>
  <si>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</si>
  <si>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</si>
  <si>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</si>
  <si>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</si>
  <si>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</si>
  <si>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</si>
  <si>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</si>
  <si>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</si>
  <si>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</si>
  <si>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</si>
  <si>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</si>
  <si>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</si>
  <si>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</si>
  <si>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</si>
  <si>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</si>
  <si>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</si>
  <si>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</si>
  <si>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</si>
  <si>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</si>
  <si>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</si>
  <si>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</si>
  <si>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</si>
  <si>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</si>
  <si>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</si>
  <si>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</si>
  <si>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</si>
  <si>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</si>
  <si>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</si>
  <si>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</si>
  <si>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</si>
  <si>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</si>
  <si>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</si>
  <si>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</si>
  <si>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</si>
  <si>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</si>
  <si>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</si>
  <si>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</si>
  <si>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</si>
  <si>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</si>
  <si>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</si>
  <si>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</si>
  <si>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</si>
  <si>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</si>
  <si>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</si>
  <si>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</si>
  <si>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</si>
  <si>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</si>
  <si>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</si>
  <si>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</si>
  <si>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</si>
  <si>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</si>
  <si>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</si>
  <si>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</si>
  <si>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</si>
  <si>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</si>
  <si>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</si>
  <si>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</si>
  <si>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</si>
  <si>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</si>
  <si>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</si>
  <si>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</si>
  <si>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</si>
  <si>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</si>
  <si>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</si>
  <si>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</si>
  <si>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</si>
  <si>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</si>
  <si>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</si>
  <si>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</si>
  <si>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</si>
  <si>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</si>
  <si>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</si>
  <si>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</si>
  <si>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</si>
  <si>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</si>
  <si>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</si>
  <si>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</si>
  <si>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</si>
  <si>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</si>
  <si>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</si>
  <si>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</si>
  <si>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</si>
  <si>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</si>
  <si>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</si>
  <si>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</si>
  <si>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</si>
  <si>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</si>
  <si>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</si>
  <si>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</si>
  <si>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</si>
  <si>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</si>
  <si>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</si>
  <si>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</si>
  <si>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</si>
  <si>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</si>
  <si>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</si>
  <si>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</si>
  <si>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</si>
  <si>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</si>
  <si>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</si>
  <si>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</si>
  <si>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</si>
  <si>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</si>
  <si>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</si>
  <si>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</si>
  <si>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</si>
  <si>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</si>
  <si>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</si>
  <si>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</si>
  <si>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</si>
  <si>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</si>
  <si>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</si>
  <si>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</si>
  <si>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</si>
  <si>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</si>
  <si>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</si>
  <si>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</si>
  <si>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</si>
  <si>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</si>
  <si>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</si>
  <si>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</si>
  <si>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</si>
  <si>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</si>
  <si>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</si>
  <si>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</si>
  <si>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</si>
  <si>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</si>
  <si>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</si>
  <si>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</si>
  <si>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</si>
  <si>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</si>
  <si>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</si>
  <si>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</si>
  <si>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</si>
  <si>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</si>
  <si>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</si>
  <si>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</si>
  <si>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</si>
  <si>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</si>
  <si>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</si>
  <si>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</si>
  <si>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</si>
  <si>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</si>
  <si>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</si>
  <si>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</si>
  <si>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</si>
  <si>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</si>
  <si>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</si>
  <si>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</si>
  <si>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</si>
  <si>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</si>
  <si>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</si>
  <si>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</si>
  <si>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</si>
  <si>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</si>
  <si>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</si>
  <si>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</si>
  <si>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</si>
  <si>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</si>
  <si>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</si>
  <si>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</si>
  <si>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</si>
  <si>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</si>
  <si>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</si>
  <si>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</si>
  <si>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</si>
  <si>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</si>
  <si>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</si>
  <si>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</si>
  <si>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</si>
  <si>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</si>
  <si>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</si>
  <si>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</si>
  <si>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</si>
  <si>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</si>
  <si>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</si>
  <si>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</si>
  <si>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</si>
  <si>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</si>
  <si>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</si>
  <si>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</si>
  <si>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</si>
  <si>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</si>
  <si>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</si>
  <si>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</si>
  <si>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</si>
  <si>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</si>
  <si>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</si>
  <si>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</si>
  <si>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</si>
  <si>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</si>
  <si>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</si>
  <si>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</si>
  <si>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</si>
  <si>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</si>
  <si>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</si>
  <si>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</si>
  <si>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</si>
  <si>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</si>
  <si>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</si>
  <si>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</si>
  <si>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</si>
  <si>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</si>
  <si>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</si>
  <si>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</si>
  <si>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</si>
  <si>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</si>
  <si>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</si>
  <si>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</si>
  <si>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</si>
  <si>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</si>
  <si>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</si>
  <si>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</si>
  <si>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</si>
  <si>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</si>
  <si>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</si>
  <si>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</si>
  <si>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</si>
  <si>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</si>
  <si>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</si>
  <si>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</si>
  <si>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</si>
  <si>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</si>
  <si>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</si>
  <si>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</si>
  <si>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</si>
  <si>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</si>
  <si>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</si>
  <si>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</si>
  <si>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</si>
  <si>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</si>
  <si>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</si>
  <si>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</si>
  <si>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</si>
  <si>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</si>
  <si>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</si>
  <si>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</si>
  <si>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</si>
  <si>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</si>
  <si>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</si>
  <si>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</si>
  <si>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</si>
  <si>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</si>
  <si>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</si>
  <si>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</si>
  <si>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</si>
  <si>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</si>
  <si>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</si>
  <si>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</si>
  <si>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</si>
  <si>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</si>
  <si>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</si>
  <si>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</si>
  <si>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</si>
  <si>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</si>
  <si>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</si>
  <si>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</si>
  <si>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</si>
  <si>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</si>
  <si>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</si>
  <si>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</si>
  <si>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</si>
  <si>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</si>
  <si>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</si>
  <si>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</si>
  <si>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</si>
  <si>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</si>
  <si>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</si>
  <si>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</si>
  <si>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</si>
  <si>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</si>
  <si>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</si>
  <si>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</si>
  <si>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</si>
  <si>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</si>
  <si>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</si>
  <si>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</si>
  <si>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</si>
  <si>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</si>
  <si>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</si>
  <si>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</si>
  <si>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</si>
  <si>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</si>
  <si>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</si>
  <si>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</si>
  <si>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</si>
  <si>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</si>
  <si>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</si>
  <si>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</si>
  <si>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</si>
  <si>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</si>
  <si>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</si>
  <si>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</si>
  <si>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</si>
  <si>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</si>
  <si>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</si>
  <si>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</si>
  <si>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</si>
  <si>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</si>
  <si>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</si>
  <si>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</si>
  <si>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</si>
  <si>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</si>
  <si>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</si>
  <si>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</si>
  <si>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</si>
  <si>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</si>
  <si>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</si>
  <si>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</si>
  <si>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</si>
  <si>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</si>
  <si>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</si>
  <si>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</si>
  <si>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</si>
  <si>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</si>
  <si>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</si>
  <si>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</si>
  <si>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</si>
  <si>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</si>
  <si>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</si>
  <si>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</si>
  <si>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</si>
  <si>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</si>
  <si>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</si>
  <si>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</si>
  <si>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</si>
  <si>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</si>
  <si>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</si>
  <si>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</si>
  <si>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</si>
  <si>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</si>
  <si>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</si>
  <si>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</si>
  <si>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</si>
  <si>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</si>
  <si>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</si>
  <si>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</si>
  <si>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</si>
  <si>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</si>
  <si>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</si>
  <si>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</si>
  <si>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</si>
  <si>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</si>
  <si>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</si>
  <si>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</si>
  <si>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</si>
  <si>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</si>
  <si>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</si>
  <si>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</si>
  <si>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</si>
  <si>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</si>
  <si>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</si>
  <si>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</si>
  <si>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</si>
  <si>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</si>
  <si>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</si>
  <si>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</si>
  <si>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</si>
  <si>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</si>
  <si>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</si>
  <si>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</si>
  <si>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</si>
  <si>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</si>
  <si>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</si>
  <si>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</si>
  <si>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</si>
  <si>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</si>
  <si>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</si>
  <si>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</si>
  <si>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</si>
  <si>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</si>
  <si>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</si>
  <si>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</si>
  <si>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</si>
  <si>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</si>
  <si>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</si>
  <si>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</si>
  <si>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</si>
  <si>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</si>
  <si>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</si>
  <si>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</si>
  <si>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</si>
  <si>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</si>
  <si>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</si>
  <si>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</si>
  <si>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</si>
  <si>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</si>
  <si>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</si>
  <si>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</si>
  <si>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</si>
  <si>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</si>
  <si>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</si>
  <si>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</si>
  <si>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</si>
  <si>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</si>
  <si>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</si>
  <si>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</si>
  <si>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</si>
  <si>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</si>
  <si>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</si>
  <si>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</si>
  <si>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</si>
  <si>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</si>
  <si>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</si>
  <si>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</si>
  <si>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</si>
  <si>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</si>
  <si>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</si>
  <si>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</si>
  <si>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</si>
  <si>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</si>
  <si>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</si>
  <si>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</si>
  <si>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</si>
  <si>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</si>
  <si>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</si>
  <si>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</si>
  <si>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</si>
  <si>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</si>
  <si>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</si>
  <si>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</si>
  <si>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</si>
  <si>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</si>
  <si>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</si>
  <si>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</si>
  <si>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</si>
  <si>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</si>
  <si>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</si>
  <si>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</si>
  <si>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</si>
  <si>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</si>
  <si>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</si>
  <si>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</si>
  <si>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</si>
  <si>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</si>
  <si>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</si>
  <si>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</si>
  <si>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</si>
  <si>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</si>
  <si>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</si>
  <si>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</si>
  <si>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</si>
  <si>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</si>
  <si>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</si>
  <si>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</si>
  <si>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</si>
  <si>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</si>
  <si>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</si>
  <si>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</si>
  <si>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</si>
  <si>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</si>
  <si>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</si>
  <si>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</si>
  <si>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</si>
  <si>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</si>
  <si>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</si>
  <si>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</si>
  <si>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</si>
  <si>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</si>
  <si>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</si>
  <si>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</si>
  <si>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</si>
  <si>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</si>
  <si>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</si>
  <si>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</si>
  <si>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</si>
  <si>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</si>
  <si>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</si>
  <si>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</si>
  <si>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</si>
  <si>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</si>
  <si>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</si>
  <si>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</si>
  <si>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</si>
  <si>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</si>
  <si>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</si>
  <si>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</si>
  <si>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</si>
  <si>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</si>
  <si>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</si>
  <si>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</si>
  <si>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</si>
  <si>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</si>
  <si>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</si>
  <si>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</si>
  <si>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</si>
  <si>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</si>
  <si>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</si>
  <si>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</si>
  <si>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</si>
  <si>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</si>
  <si>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</si>
  <si>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</si>
  <si>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</si>
  <si>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</si>
  <si>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</si>
  <si>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</si>
  <si>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</si>
  <si>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</si>
  <si>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</si>
  <si>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</si>
  <si>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</si>
  <si>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</si>
  <si>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</si>
  <si>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</si>
  <si>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</si>
  <si>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</si>
  <si>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</si>
  <si>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</si>
  <si>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</si>
  <si>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</si>
  <si>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</si>
  <si>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</si>
  <si>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</si>
  <si>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</si>
  <si>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</si>
  <si>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</si>
  <si>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</si>
  <si>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</si>
  <si>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</si>
  <si>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</si>
  <si>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</si>
  <si>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</si>
  <si>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</si>
  <si>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</si>
  <si>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</si>
  <si>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</si>
  <si>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</si>
  <si>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</si>
  <si>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</si>
  <si>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</si>
  <si>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</si>
  <si>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</si>
  <si>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</si>
  <si>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</si>
  <si>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</si>
  <si>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</si>
  <si>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</si>
  <si>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</si>
  <si>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</si>
  <si>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</si>
  <si>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</si>
  <si>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</si>
  <si>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</si>
  <si>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</si>
  <si>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</si>
  <si>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</si>
  <si>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</si>
  <si>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</si>
  <si>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</si>
  <si>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</si>
  <si>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</si>
  <si>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</si>
  <si>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</si>
  <si>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</si>
  <si>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</si>
  <si>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</si>
  <si>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</si>
  <si>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</si>
  <si>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</si>
  <si>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</si>
  <si>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</si>
  <si>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</si>
  <si>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</si>
  <si>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</si>
  <si>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</si>
  <si>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</si>
  <si>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</si>
  <si>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</si>
  <si>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</si>
  <si>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</si>
  <si>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</si>
  <si>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</si>
  <si>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</si>
  <si>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</si>
  <si>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</si>
  <si>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</si>
  <si>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</si>
  <si>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</si>
  <si>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</si>
  <si>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</si>
  <si>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</si>
  <si>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</si>
  <si>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</si>
  <si>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</si>
  <si>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</si>
  <si>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</si>
  <si>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</si>
  <si>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</si>
  <si>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</si>
  <si>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</si>
  <si>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</si>
  <si>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</si>
  <si>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</si>
  <si>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</si>
  <si>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</si>
  <si>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</si>
  <si>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</si>
  <si>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</si>
  <si>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</si>
  <si>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</si>
  <si>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</si>
  <si>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</si>
  <si>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</si>
  <si>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</si>
  <si>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</si>
  <si>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</si>
  <si>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</si>
  <si>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</si>
  <si>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</si>
  <si>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</si>
  <si>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</si>
  <si>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</si>
  <si>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</si>
  <si>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</si>
  <si>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</si>
  <si>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</si>
  <si>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</si>
  <si>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</si>
  <si>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</si>
  <si>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</si>
  <si>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</si>
  <si>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</si>
  <si>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</si>
  <si>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</si>
  <si>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</si>
  <si>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</si>
  <si>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</si>
  <si>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</si>
  <si>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</si>
  <si>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</si>
  <si>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</si>
  <si>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</si>
  <si>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</si>
  <si>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</si>
  <si>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</si>
  <si>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</si>
  <si>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</si>
  <si>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</si>
  <si>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</si>
  <si>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</si>
  <si>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</si>
  <si>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</si>
  <si>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</si>
  <si>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</si>
  <si>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</si>
  <si>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</si>
  <si>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</si>
  <si>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</si>
  <si>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</si>
  <si>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</si>
  <si>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</si>
  <si>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</si>
  <si>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</si>
  <si>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</si>
  <si>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</si>
  <si>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</si>
  <si>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</si>
  <si>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</si>
  <si>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</si>
  <si>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</si>
  <si>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</si>
  <si>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</si>
  <si>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</si>
  <si>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</si>
  <si>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</si>
  <si>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</si>
  <si>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</si>
  <si>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</si>
  <si>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</si>
  <si>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</si>
  <si>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</si>
  <si>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</si>
  <si>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</si>
  <si>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</si>
  <si>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</si>
  <si>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</si>
  <si>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</si>
  <si>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</si>
  <si>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</si>
  <si>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</si>
  <si>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</si>
  <si>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</si>
  <si>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</si>
  <si>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</si>
  <si>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</si>
  <si>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</si>
  <si>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</si>
  <si>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</si>
  <si>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</si>
  <si>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</si>
  <si>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</si>
  <si>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</si>
  <si>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</si>
  <si>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</si>
  <si>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</si>
  <si>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</si>
  <si>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</si>
  <si>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</si>
  <si>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</si>
  <si>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</si>
  <si>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</si>
  <si>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</si>
  <si>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</si>
  <si>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</si>
  <si>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</si>
  <si>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</si>
  <si>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</si>
  <si>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</si>
  <si>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</si>
  <si>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</si>
  <si>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</si>
  <si>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</si>
  <si>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</si>
  <si>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</si>
  <si>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</si>
  <si>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</si>
  <si>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</si>
  <si>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</si>
  <si>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</si>
  <si>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</si>
  <si>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</si>
  <si>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</si>
  <si>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</si>
  <si>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</si>
  <si>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</si>
  <si>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</si>
  <si>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</si>
  <si>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</si>
  <si>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</si>
  <si>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</si>
  <si>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</si>
  <si>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</si>
  <si>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</si>
  <si>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</si>
  <si>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</si>
  <si>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</si>
  <si>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</si>
  <si>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</si>
  <si>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</si>
  <si>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</si>
  <si>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</si>
  <si>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</si>
  <si>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</si>
  <si>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</si>
  <si>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</si>
  <si>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</si>
  <si>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</si>
  <si>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</si>
  <si>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</si>
  <si>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</si>
  <si>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</si>
  <si>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</si>
  <si>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</si>
  <si>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</si>
  <si>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</si>
  <si>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</si>
  <si>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</si>
  <si>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</si>
  <si>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</si>
  <si>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</si>
  <si>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</si>
  <si>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</si>
  <si>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</si>
  <si>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</si>
  <si>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</si>
  <si>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</si>
  <si>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</si>
  <si>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</si>
  <si>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</si>
  <si>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</si>
  <si>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</si>
  <si>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</si>
  <si>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</si>
  <si>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</si>
  <si>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</si>
  <si>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</si>
  <si>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</si>
  <si>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</si>
  <si>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</si>
  <si>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</si>
  <si>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</si>
  <si>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</si>
  <si>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</si>
  <si>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</si>
  <si>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</si>
  <si>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</si>
  <si>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</si>
  <si>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</si>
  <si>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</si>
  <si>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</si>
  <si>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</si>
  <si>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</si>
  <si>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</si>
  <si>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</si>
  <si>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</si>
  <si>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</si>
  <si>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</si>
  <si>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</si>
  <si>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</si>
  <si>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</si>
  <si>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</si>
  <si>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</si>
  <si>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</si>
  <si>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</si>
  <si>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</si>
  <si>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</si>
  <si>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</si>
  <si>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</si>
  <si>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</si>
  <si>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</si>
  <si>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</si>
  <si>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</si>
  <si>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</si>
  <si>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</si>
  <si>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</si>
  <si>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</si>
  <si>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</si>
  <si>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</si>
  <si>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</si>
  <si>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</si>
  <si>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</si>
  <si>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</si>
  <si>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</si>
  <si>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</si>
  <si>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</si>
  <si>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</si>
  <si>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</si>
  <si>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</si>
  <si>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</si>
  <si>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</si>
  <si>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</si>
  <si>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</si>
  <si>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</si>
  <si>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</si>
  <si>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</si>
  <si>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</si>
  <si>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</si>
  <si>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</si>
  <si>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</si>
  <si>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</si>
  <si>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</si>
  <si>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</si>
  <si>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</si>
  <si>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</si>
  <si>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</si>
  <si>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</si>
  <si>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</si>
  <si>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</si>
  <si>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</si>
  <si>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</si>
  <si>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</si>
  <si>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</si>
  <si>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</si>
  <si>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</si>
  <si>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</si>
  <si>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</si>
  <si>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</si>
  <si>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</si>
  <si>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</si>
  <si>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</si>
  <si>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</si>
  <si>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</si>
  <si>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</si>
  <si>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</si>
  <si>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</si>
  <si>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</si>
  <si>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</si>
  <si>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</si>
  <si>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</si>
  <si>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</si>
  <si>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</si>
  <si>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</si>
  <si>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</si>
  <si>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</si>
  <si>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</si>
  <si>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</si>
  <si>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</si>
  <si>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</si>
  <si>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</si>
  <si>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</si>
  <si>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</si>
  <si>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</si>
  <si>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</si>
  <si>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</si>
  <si>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</si>
  <si>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</si>
  <si>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</si>
  <si>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</si>
  <si>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</si>
  <si>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</si>
  <si>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</si>
  <si>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</si>
  <si>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</si>
  <si>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</si>
  <si>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</si>
  <si>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</si>
  <si>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</si>
  <si>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</si>
  <si>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</si>
  <si>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</si>
  <si>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</si>
  <si>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</si>
  <si>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</si>
  <si>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</si>
  <si>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</si>
  <si>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</si>
  <si>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</si>
  <si>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</si>
  <si>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</si>
  <si>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</si>
  <si>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</si>
  <si>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</si>
  <si>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</si>
  <si>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</si>
  <si>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</si>
  <si>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</si>
  <si>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</si>
  <si>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</si>
  <si>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</si>
  <si>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</si>
  <si>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</si>
  <si>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</si>
  <si>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</si>
  <si>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</si>
  <si>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</si>
  <si>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</si>
  <si>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</si>
  <si>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</si>
  <si>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</si>
  <si>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</si>
  <si>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</si>
  <si>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</si>
  <si>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</si>
  <si>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</si>
  <si>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</si>
  <si>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</si>
  <si>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</si>
  <si>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</si>
  <si>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</si>
  <si>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</si>
  <si>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</si>
  <si>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</si>
  <si>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</si>
  <si>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</si>
  <si>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</si>
  <si>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</si>
  <si>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</si>
  <si>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</si>
  <si>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</si>
  <si>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</si>
  <si>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</si>
  <si>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</si>
  <si>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</si>
  <si>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</si>
  <si>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</si>
  <si>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</si>
  <si>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</si>
  <si>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</si>
  <si>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</si>
  <si>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</si>
  <si>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</si>
  <si>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</si>
  <si>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</si>
  <si>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</si>
  <si>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</si>
  <si>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</si>
  <si>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</si>
  <si>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</si>
  <si>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</si>
  <si>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</si>
  <si>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</si>
  <si>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</si>
  <si>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</si>
  <si>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</si>
  <si>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</si>
  <si>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</si>
  <si>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</si>
  <si>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</si>
  <si>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</si>
  <si>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</si>
  <si>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</si>
  <si>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</si>
  <si>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</si>
  <si>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</si>
  <si>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</si>
  <si>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</si>
  <si>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</si>
  <si>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</si>
  <si>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</si>
  <si>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</si>
  <si>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</si>
  <si>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</si>
  <si>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</si>
  <si>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</si>
  <si>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</si>
  <si>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</si>
  <si>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</si>
  <si>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</si>
  <si>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</si>
  <si>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</si>
  <si>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</si>
  <si>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</si>
  <si>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</si>
  <si>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</si>
  <si>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</si>
  <si>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</si>
  <si>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</si>
  <si>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</si>
  <si>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</si>
  <si>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</si>
  <si>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</si>
  <si>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</si>
  <si>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</si>
  <si>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</si>
  <si>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</si>
  <si>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</si>
  <si>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</si>
  <si>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</si>
  <si>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</si>
  <si>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</si>
  <si>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</si>
  <si>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</si>
  <si>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</si>
  <si>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</si>
  <si>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</si>
  <si>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</si>
  <si>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</si>
  <si>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</si>
  <si>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</si>
  <si>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</si>
  <si>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</si>
  <si>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</si>
  <si>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</si>
  <si>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</si>
  <si>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</si>
  <si>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</si>
  <si>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</si>
  <si>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</si>
  <si>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</si>
  <si>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</si>
  <si>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</si>
  <si>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</si>
  <si>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</si>
  <si>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</si>
  <si>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</si>
  <si>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</si>
  <si>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</si>
  <si>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</si>
  <si>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</si>
  <si>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</si>
  <si>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</si>
  <si>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</si>
  <si>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</si>
  <si>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</si>
  <si>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</si>
  <si>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</si>
  <si>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</si>
  <si>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</si>
  <si>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</si>
  <si>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</si>
  <si>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</si>
  <si>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</si>
  <si>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</si>
  <si>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</si>
  <si>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</si>
  <si>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</si>
  <si>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</si>
  <si>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</si>
  <si>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</si>
  <si>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</si>
  <si>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</si>
  <si>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</si>
  <si>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</si>
  <si>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</si>
  <si>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</si>
  <si>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</si>
  <si>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</si>
  <si>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</si>
  <si>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</si>
  <si>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</si>
  <si>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</si>
  <si>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</si>
  <si>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</si>
  <si>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</si>
  <si>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</si>
  <si>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</si>
  <si>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</si>
  <si>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</si>
  <si>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</si>
  <si>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</si>
  <si>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</si>
  <si>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</si>
  <si>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</si>
  <si>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</si>
  <si>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</si>
  <si>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</si>
  <si>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</si>
  <si>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</si>
  <si>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</si>
  <si>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</si>
  <si>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</si>
  <si>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</si>
  <si>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</si>
  <si>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</si>
  <si>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</si>
  <si>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</si>
  <si>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</si>
  <si>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</si>
  <si>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</si>
  <si>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</si>
  <si>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</si>
  <si>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</si>
  <si>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</si>
  <si>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</si>
  <si>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</si>
  <si>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</si>
  <si>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</si>
  <si>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</si>
  <si>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</si>
  <si>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</si>
  <si>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</si>
  <si>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</si>
  <si>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</si>
  <si>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</si>
  <si>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</si>
  <si>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</si>
  <si>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</si>
  <si>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</si>
  <si>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</si>
  <si>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</si>
  <si>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</si>
  <si>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</si>
  <si>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</si>
  <si>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</si>
  <si>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</si>
  <si>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</si>
  <si>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</si>
  <si>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</si>
  <si>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</si>
  <si>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</si>
  <si>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</si>
  <si>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</si>
  <si>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</si>
  <si>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</si>
  <si>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</si>
  <si>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</si>
  <si>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</si>
  <si>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</si>
  <si>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</si>
  <si>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</si>
  <si>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</si>
  <si>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</si>
  <si>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</si>
  <si>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</si>
  <si>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</si>
  <si>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</si>
  <si>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</si>
  <si>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</si>
  <si>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</si>
  <si>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</si>
  <si>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</si>
  <si>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</si>
  <si>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</si>
  <si>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</si>
  <si>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</si>
  <si>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</si>
  <si>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</si>
  <si>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</si>
  <si>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</si>
  <si>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</si>
  <si>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</si>
  <si>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</si>
  <si>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</si>
  <si>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</si>
  <si>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</si>
  <si>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</si>
  <si>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</si>
  <si>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</si>
  <si>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</si>
  <si>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</si>
  <si>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</si>
  <si>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</si>
  <si>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</si>
  <si>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</si>
  <si>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</si>
  <si>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</si>
  <si>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</si>
  <si>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</si>
  <si>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</si>
  <si>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</si>
  <si>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</si>
  <si>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</si>
  <si>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</si>
  <si>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</si>
  <si>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</si>
  <si>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</si>
  <si>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</si>
  <si>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</si>
  <si>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</si>
  <si>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</si>
  <si>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</si>
  <si>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</si>
  <si>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</si>
  <si>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</si>
  <si>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</si>
  <si>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</si>
  <si>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</si>
  <si>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</si>
  <si>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</si>
  <si>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</si>
  <si>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</si>
  <si>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</si>
  <si>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</si>
  <si>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</si>
  <si>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</si>
  <si>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</si>
  <si>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</si>
  <si>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</si>
  <si>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</si>
  <si>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</si>
  <si>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</si>
  <si>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</si>
  <si>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</si>
  <si>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</si>
  <si>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</si>
  <si>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</si>
  <si>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</si>
  <si>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</si>
  <si>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</si>
  <si>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</si>
  <si>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</si>
  <si>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</si>
  <si>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</si>
  <si>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</si>
  <si>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</si>
  <si>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</si>
  <si>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</si>
  <si>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</si>
  <si>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</si>
  <si>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</si>
  <si>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</si>
  <si>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</si>
  <si>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</si>
  <si>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</si>
  <si>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</si>
  <si>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</si>
  <si>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</si>
  <si>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</si>
  <si>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</si>
  <si>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</si>
  <si>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</si>
  <si>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</si>
  <si>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</si>
  <si>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</si>
  <si>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</si>
  <si>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</si>
  <si>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</si>
  <si>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</si>
  <si>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</si>
  <si>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</si>
  <si>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</si>
  <si>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</si>
  <si>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</si>
  <si>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</si>
  <si>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</si>
  <si>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</si>
  <si>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</si>
  <si>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</si>
  <si>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</si>
  <si>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</si>
  <si>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</si>
  <si>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</si>
  <si>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</si>
  <si>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</si>
  <si>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</si>
  <si>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</si>
  <si>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</si>
  <si>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</si>
  <si>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</si>
  <si>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</si>
  <si>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</si>
  <si>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</si>
  <si>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</si>
  <si>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</si>
  <si>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</si>
  <si>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</si>
  <si>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</si>
  <si>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</si>
  <si>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</si>
  <si>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</si>
  <si>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</si>
  <si>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</si>
  <si>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</si>
  <si>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</si>
  <si>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</si>
  <si>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</si>
  <si>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</si>
  <si>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</si>
  <si>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</si>
  <si>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</si>
  <si>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</si>
  <si>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</si>
  <si>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</si>
  <si>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</si>
  <si>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</si>
  <si>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</si>
  <si>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</si>
  <si>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</si>
  <si>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</si>
  <si>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</si>
  <si>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</si>
  <si>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</si>
  <si>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</si>
  <si>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</si>
  <si>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</si>
  <si>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</si>
  <si>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</si>
  <si>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</si>
  <si>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</si>
  <si>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</si>
  <si>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</si>
  <si>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</si>
  <si>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</si>
  <si>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</si>
  <si>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</si>
  <si>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</si>
  <si>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</si>
  <si>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</si>
  <si>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</si>
  <si>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</si>
  <si>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</si>
  <si>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</si>
  <si>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</si>
  <si>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</si>
  <si>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</si>
  <si>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</si>
  <si>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</si>
  <si>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</si>
  <si>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</si>
  <si>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</si>
  <si>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</si>
  <si>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</si>
  <si>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</si>
  <si>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</si>
  <si>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</si>
  <si>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</si>
  <si>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</si>
  <si>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</si>
  <si>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</si>
  <si>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</si>
  <si>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</si>
  <si>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</si>
  <si>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</si>
  <si>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</si>
  <si>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</si>
  <si>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</si>
  <si>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</si>
  <si>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</si>
  <si>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</si>
  <si>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</si>
  <si>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</si>
  <si>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</si>
  <si>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</si>
  <si>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</si>
  <si>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</si>
  <si>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</si>
  <si>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</si>
  <si>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</si>
  <si>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</si>
  <si>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</si>
  <si>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</si>
  <si>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</si>
  <si>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</si>
  <si>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</si>
  <si>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</si>
  <si>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</si>
  <si>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</si>
  <si>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</si>
  <si>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</si>
  <si>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</si>
  <si>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</si>
  <si>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</si>
  <si>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</si>
  <si>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</si>
  <si>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</si>
  <si>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</si>
  <si>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</si>
  <si>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</si>
  <si>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</si>
  <si>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</si>
  <si>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</si>
  <si>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</si>
  <si>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</si>
  <si>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</si>
  <si>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</si>
  <si>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</si>
  <si>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</si>
  <si>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</si>
  <si>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</si>
  <si>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</si>
  <si>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</si>
  <si>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</si>
  <si>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</si>
  <si>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</si>
  <si>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</si>
  <si>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</si>
  <si>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</si>
  <si>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</si>
  <si>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</si>
  <si>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</si>
  <si>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</si>
  <si>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</si>
  <si>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</si>
  <si>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</si>
  <si>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</si>
  <si>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</si>
  <si>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</si>
  <si>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</si>
  <si>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</si>
  <si>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</si>
  <si>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</si>
  <si>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</si>
  <si>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</si>
  <si>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</si>
  <si>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</si>
  <si>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</si>
  <si>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</si>
  <si>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</si>
  <si>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</si>
  <si>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</si>
  <si>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</si>
  <si>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</si>
  <si>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</si>
  <si>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</si>
  <si>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</si>
  <si>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</si>
  <si>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</si>
  <si>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</si>
  <si>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</si>
  <si>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</si>
  <si>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</si>
  <si>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</si>
  <si>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</si>
  <si>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</si>
  <si>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</si>
  <si>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</si>
  <si>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</si>
  <si>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</si>
  <si>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</si>
  <si>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</si>
  <si>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</si>
  <si>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</si>
  <si>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</si>
  <si>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</si>
  <si>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</si>
  <si>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</si>
  <si>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</si>
  <si>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</si>
  <si>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</si>
  <si>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</si>
  <si>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</si>
  <si>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</si>
  <si>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</si>
  <si>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</si>
  <si>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</si>
  <si>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</si>
  <si>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</si>
  <si>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</si>
  <si>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</si>
  <si>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</si>
  <si>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</si>
  <si>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</si>
  <si>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</si>
  <si>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</si>
  <si>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</si>
  <si>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</si>
  <si>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</si>
  <si>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</si>
  <si>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</si>
  <si>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</si>
  <si>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</si>
  <si>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</si>
  <si>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</si>
  <si>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</si>
  <si>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</si>
  <si>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</si>
  <si>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</si>
  <si>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</si>
  <si>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</si>
  <si>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</si>
  <si>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</si>
  <si>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</si>
  <si>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</si>
  <si>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</si>
  <si>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</si>
  <si>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</si>
  <si>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</si>
  <si>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</si>
  <si>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</si>
  <si>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</si>
  <si>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</si>
  <si>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</si>
  <si>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</si>
  <si>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</si>
  <si>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</si>
  <si>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</si>
  <si>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</si>
  <si>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</si>
  <si>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</si>
  <si>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</si>
  <si>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</si>
  <si>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</si>
  <si>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</si>
  <si>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</si>
  <si>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</si>
  <si>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</si>
  <si>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</si>
  <si>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</si>
  <si>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</si>
  <si>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</si>
  <si>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</si>
  <si>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</si>
  <si>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</si>
  <si>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</si>
  <si>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</si>
  <si>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</si>
  <si>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</si>
  <si>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</si>
  <si>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</si>
  <si>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</si>
  <si>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</si>
  <si>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</si>
  <si>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</si>
  <si>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</si>
  <si>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</si>
  <si>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</si>
  <si>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</si>
  <si>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</si>
  <si>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</si>
  <si>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</si>
  <si>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</si>
  <si>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</si>
  <si>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</si>
  <si>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</si>
  <si>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</si>
  <si>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</si>
  <si>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</si>
  <si>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</si>
  <si>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</si>
  <si>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</si>
  <si>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</si>
  <si>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</si>
  <si>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</si>
  <si>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</si>
  <si>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</si>
  <si>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</si>
  <si>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</si>
  <si>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</si>
  <si>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</si>
  <si>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</si>
  <si>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</si>
  <si>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</si>
  <si>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</si>
  <si>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</si>
  <si>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</si>
  <si>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</si>
  <si>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</si>
  <si>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</si>
  <si>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</si>
  <si>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</si>
  <si>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</si>
  <si>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</si>
  <si>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</si>
  <si>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</si>
  <si>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</si>
  <si>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</si>
  <si>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</si>
  <si>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</si>
  <si>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</si>
  <si>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</si>
  <si>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</si>
  <si>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</si>
  <si>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</si>
  <si>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</si>
  <si>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</si>
  <si>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</si>
  <si>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</si>
  <si>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</si>
  <si>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</si>
  <si>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</si>
  <si>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</si>
  <si>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</si>
  <si>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</si>
  <si>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</si>
  <si>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</si>
  <si>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</si>
  <si>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</si>
  <si>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</si>
  <si>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</si>
  <si>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</si>
  <si>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</si>
  <si>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</si>
  <si>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</si>
  <si>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</si>
  <si>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</si>
  <si>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</si>
  <si>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</si>
  <si>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</si>
  <si>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</si>
  <si>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</si>
  <si>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</si>
  <si>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</si>
  <si>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</si>
  <si>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</si>
  <si>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</si>
  <si>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</si>
  <si>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</si>
  <si>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</si>
  <si>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</si>
  <si>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</si>
  <si>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</si>
  <si>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</si>
  <si>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</si>
  <si>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</si>
  <si>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</si>
  <si>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</si>
  <si>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</si>
  <si>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</si>
  <si>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</si>
  <si>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</si>
  <si>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</si>
  <si>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</si>
  <si>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</si>
  <si>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</si>
  <si>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</si>
  <si>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</si>
  <si>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</si>
  <si>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</si>
  <si>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</si>
  <si>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</si>
  <si>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</si>
  <si>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</si>
  <si>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</si>
  <si>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</si>
  <si>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</si>
  <si>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</si>
  <si>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</si>
  <si>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</si>
  <si>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</si>
  <si>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</si>
  <si>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</si>
  <si>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</si>
  <si>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</si>
  <si>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</si>
  <si>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</si>
  <si>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</si>
  <si>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</si>
  <si>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</si>
  <si>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</si>
  <si>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</si>
  <si>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</si>
  <si>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</si>
  <si>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</si>
  <si>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</si>
  <si>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</si>
  <si>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</si>
  <si>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</si>
  <si>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</si>
  <si>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</si>
  <si>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</si>
  <si>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</si>
  <si>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</si>
  <si>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</si>
  <si>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</si>
  <si>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</si>
  <si>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</si>
  <si>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</si>
  <si>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</si>
  <si>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</si>
  <si>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</si>
  <si>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</si>
  <si>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</si>
  <si>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</si>
  <si>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</si>
  <si>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</si>
  <si>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</si>
  <si>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</si>
  <si>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</si>
  <si>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</si>
  <si>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</si>
  <si>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</si>
  <si>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</si>
  <si>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</si>
  <si>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</si>
  <si>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</si>
  <si>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</si>
  <si>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</si>
  <si>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</si>
  <si>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</si>
  <si>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</si>
  <si>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</si>
  <si>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</si>
  <si>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</si>
  <si>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</si>
  <si>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</si>
  <si>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</si>
  <si>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</si>
  <si>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</si>
  <si>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</si>
  <si>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</si>
  <si>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</si>
  <si>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</si>
  <si>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</si>
  <si>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</si>
  <si>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</si>
  <si>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</si>
  <si>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</si>
  <si>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</si>
  <si>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</si>
  <si>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</si>
  <si>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</si>
  <si>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</si>
  <si>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</si>
  <si>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</si>
  <si>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</si>
  <si>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</si>
  <si>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</si>
  <si>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</si>
  <si>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</si>
  <si>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</si>
  <si>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</si>
  <si>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</si>
  <si>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</si>
  <si>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</si>
  <si>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</si>
  <si>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</si>
  <si>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</si>
  <si>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</si>
  <si>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</si>
  <si>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</si>
  <si>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</si>
  <si>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</si>
  <si>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</si>
  <si>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</si>
  <si>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</si>
  <si>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</si>
  <si>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</si>
  <si>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</si>
  <si>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</si>
  <si>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</si>
  <si>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</si>
  <si>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</si>
  <si>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</si>
  <si>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</si>
  <si>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</si>
  <si>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</si>
  <si>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</si>
  <si>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</si>
  <si>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</si>
  <si>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</si>
  <si>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</si>
  <si>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</si>
  <si>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</si>
  <si>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</si>
  <si>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</si>
  <si>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</si>
  <si>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</si>
  <si>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</si>
  <si>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</si>
  <si>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</si>
  <si>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</si>
  <si>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</si>
  <si>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</si>
  <si>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</si>
  <si>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</si>
  <si>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</si>
  <si>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</si>
  <si>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</si>
  <si>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</si>
  <si>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</si>
  <si>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</si>
  <si>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</si>
  <si>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</si>
  <si>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</si>
  <si>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</si>
  <si>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</si>
  <si>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</si>
  <si>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</si>
  <si>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</si>
  <si>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</si>
  <si>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</si>
  <si>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</si>
  <si>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</si>
  <si>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</si>
  <si>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</si>
  <si>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</si>
  <si>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</si>
  <si>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</si>
  <si>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</si>
  <si>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</si>
  <si>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</si>
  <si>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</si>
  <si>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</si>
  <si>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</si>
  <si>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</si>
  <si>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</si>
  <si>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</si>
  <si>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</si>
  <si>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</si>
  <si>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</si>
  <si>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</si>
  <si>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</si>
  <si>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</si>
  <si>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</si>
  <si>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</si>
  <si>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</si>
  <si>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</si>
  <si>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</si>
  <si>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</si>
  <si>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</si>
  <si>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</si>
  <si>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</si>
  <si>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</si>
  <si>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</si>
  <si>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</si>
  <si>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</si>
  <si>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</si>
  <si>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</si>
  <si>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</si>
  <si>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</si>
  <si>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</si>
  <si>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</si>
  <si>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</si>
  <si>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</si>
  <si>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</si>
  <si>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</si>
  <si>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</si>
  <si>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</si>
  <si>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</si>
  <si>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</si>
  <si>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</si>
  <si>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</si>
  <si>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</si>
  <si>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</si>
  <si>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</si>
  <si>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</si>
  <si>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</si>
  <si>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</si>
  <si>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</si>
  <si>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</si>
  <si>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</si>
  <si>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</si>
  <si>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</si>
  <si>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</si>
  <si>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</si>
  <si>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</si>
  <si>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</si>
  <si>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</si>
  <si>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</si>
  <si>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</si>
  <si>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</si>
  <si>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</si>
  <si>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</si>
  <si>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</si>
  <si>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</si>
  <si>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</si>
  <si>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</si>
  <si>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</si>
  <si>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</si>
  <si>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</si>
  <si>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</si>
  <si>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</si>
  <si>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</si>
  <si>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</si>
  <si>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</si>
  <si>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</si>
  <si>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</si>
  <si>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</si>
  <si>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</si>
  <si>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</si>
  <si>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</si>
  <si>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</si>
  <si>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</si>
  <si>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</si>
  <si>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</si>
  <si>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</si>
  <si>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</si>
  <si>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</si>
  <si>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</si>
  <si>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</si>
  <si>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</si>
  <si>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</si>
  <si>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</si>
  <si>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</si>
  <si>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</si>
  <si>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</si>
  <si>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</si>
  <si>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</si>
  <si>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</si>
  <si>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</si>
  <si>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</si>
  <si>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</si>
  <si>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</si>
  <si>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</si>
  <si>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</si>
  <si>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</si>
  <si>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</si>
  <si>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</si>
  <si>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</si>
  <si>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</si>
  <si>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</si>
  <si>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</si>
  <si>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</si>
  <si>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</si>
  <si>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</si>
  <si>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</si>
  <si>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</si>
  <si>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</si>
  <si>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</si>
  <si>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</si>
  <si>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</si>
  <si>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</si>
  <si>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</si>
  <si>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</si>
  <si>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</si>
  <si>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</si>
  <si>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</si>
  <si>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</si>
  <si>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</si>
  <si>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</si>
  <si>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</si>
  <si>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</si>
  <si>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</si>
  <si>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</si>
  <si>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</si>
  <si>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</si>
  <si>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</si>
  <si>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</si>
  <si>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</si>
  <si>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</si>
  <si>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</si>
  <si>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</si>
  <si>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</si>
  <si>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</si>
  <si>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</si>
  <si>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</si>
  <si>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</si>
  <si>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</si>
  <si>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</si>
  <si>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</si>
  <si>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</si>
  <si>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</si>
  <si>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</si>
  <si>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</si>
  <si>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</si>
  <si>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</si>
  <si>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</si>
  <si>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</si>
  <si>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</si>
  <si>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</si>
  <si>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</si>
  <si>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</si>
  <si>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</si>
  <si>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</si>
  <si>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</si>
  <si>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</si>
  <si>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</si>
  <si>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</si>
  <si>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</si>
  <si>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</si>
  <si>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</si>
  <si>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</si>
  <si>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</si>
  <si>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</si>
  <si>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</si>
  <si>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</si>
  <si>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</si>
  <si>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</si>
  <si>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</si>
  <si>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</si>
  <si>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</si>
  <si>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</si>
  <si>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</si>
  <si>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</si>
  <si>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</si>
  <si>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</si>
  <si>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</si>
  <si>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</si>
  <si>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</si>
  <si>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</si>
  <si>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</si>
  <si>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</si>
  <si>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</si>
  <si>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</si>
  <si>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</si>
  <si>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</si>
  <si>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</si>
  <si>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</si>
  <si>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</si>
  <si>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</si>
  <si>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</si>
  <si>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</si>
  <si>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</si>
  <si>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</si>
  <si>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</si>
  <si>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</si>
  <si>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</si>
  <si>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</si>
  <si>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</si>
  <si>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</si>
  <si>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</si>
  <si>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</si>
  <si>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</si>
  <si>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</si>
  <si>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</si>
  <si>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</si>
  <si>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</si>
  <si>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</si>
  <si>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</si>
  <si>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</si>
  <si>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</si>
  <si>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</si>
  <si>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</si>
  <si>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</si>
  <si>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</si>
  <si>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</si>
  <si>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</si>
  <si>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</si>
  <si>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</si>
  <si>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</si>
  <si>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</si>
  <si>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</si>
  <si>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</si>
  <si>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</si>
  <si>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</si>
  <si>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</si>
  <si>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</si>
  <si>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</si>
  <si>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</si>
  <si>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</si>
  <si>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</si>
  <si>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</si>
  <si>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</si>
  <si>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</si>
  <si>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</si>
  <si>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</si>
  <si>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</si>
  <si>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</si>
  <si>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</si>
  <si>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</si>
  <si>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</si>
  <si>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</si>
  <si>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</si>
  <si>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</si>
  <si>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</si>
  <si>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</si>
  <si>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</si>
  <si>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</si>
  <si>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</si>
  <si>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</si>
  <si>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</si>
  <si>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</si>
  <si>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</si>
  <si>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</si>
  <si>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</si>
  <si>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</si>
  <si>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</si>
  <si>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</si>
  <si>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</si>
  <si>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</si>
  <si>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</si>
  <si>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</si>
  <si>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</si>
  <si>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</si>
  <si>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</si>
  <si>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</si>
  <si>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</si>
  <si>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</si>
  <si>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</si>
  <si>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</si>
  <si>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</si>
  <si>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</si>
  <si>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</si>
  <si>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</si>
  <si>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</si>
  <si>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</si>
  <si>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</si>
  <si>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</si>
  <si>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</si>
  <si>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</si>
  <si>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</si>
  <si>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</si>
  <si>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</si>
  <si>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</si>
  <si>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</si>
  <si>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</si>
  <si>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</si>
  <si>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</si>
  <si>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</si>
  <si>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</si>
  <si>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</si>
  <si>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</si>
  <si>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</si>
  <si>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</si>
  <si>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</si>
  <si>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</si>
  <si>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</si>
  <si>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</si>
  <si>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</si>
  <si>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</si>
  <si>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</si>
  <si>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</si>
  <si>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</si>
  <si>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</si>
  <si>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</si>
  <si>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</si>
  <si>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</si>
  <si>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</si>
  <si>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</si>
  <si>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</si>
  <si>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</si>
  <si>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</si>
  <si>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</si>
  <si>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</si>
  <si>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</si>
  <si>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</si>
  <si>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</si>
  <si>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</si>
  <si>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</si>
  <si>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</si>
  <si>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</si>
  <si>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</si>
  <si>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</si>
  <si>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</si>
  <si>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</si>
  <si>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</si>
  <si>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</si>
  <si>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</si>
  <si>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</si>
  <si>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</si>
  <si>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</si>
  <si>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</si>
  <si>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</si>
  <si>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</si>
  <si>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</si>
  <si>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</si>
  <si>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</si>
  <si>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</si>
  <si>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</si>
  <si>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</si>
  <si>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</si>
  <si>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</si>
  <si>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</si>
  <si>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</si>
  <si>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</si>
  <si>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</si>
  <si>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</si>
  <si>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</si>
  <si>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</si>
  <si>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</si>
  <si>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</si>
  <si>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</si>
  <si>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</si>
  <si>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</si>
  <si>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</si>
  <si>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</si>
  <si>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</si>
  <si>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</si>
  <si>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</si>
  <si>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</si>
  <si>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</si>
  <si>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</si>
  <si>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</si>
  <si>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</si>
  <si>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</si>
  <si>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</si>
  <si>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</si>
  <si>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</si>
  <si>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</si>
  <si>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</si>
  <si>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</si>
  <si>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</si>
  <si>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</si>
  <si>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</si>
  <si>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</si>
  <si>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</si>
  <si>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</si>
  <si>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</si>
  <si>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</si>
  <si>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</si>
  <si>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</si>
  <si>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</si>
  <si>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</si>
  <si>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</si>
  <si>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</si>
  <si>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</si>
  <si>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</si>
  <si>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</si>
  <si>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</si>
  <si>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</si>
  <si>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</si>
  <si>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</si>
  <si>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</si>
  <si>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</si>
  <si>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</si>
  <si>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</si>
  <si>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</si>
  <si>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</si>
  <si>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</si>
  <si>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</si>
  <si>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</si>
  <si>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</si>
  <si>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</si>
  <si>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</si>
  <si>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</si>
  <si>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</si>
  <si>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</si>
  <si>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</si>
  <si>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</si>
  <si>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</si>
  <si>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</si>
  <si>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</si>
  <si>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</si>
  <si>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</si>
  <si>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</si>
  <si>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</si>
  <si>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</si>
  <si>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</si>
  <si>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</si>
  <si>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</si>
  <si>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</si>
  <si>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</si>
  <si>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</si>
  <si>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</si>
  <si>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</si>
  <si>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</si>
  <si>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</si>
  <si>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</si>
  <si>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</si>
  <si>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</si>
  <si>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</si>
  <si>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</si>
  <si>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</si>
  <si>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</si>
  <si>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</si>
  <si>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</si>
  <si>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</si>
  <si>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</si>
  <si>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</si>
  <si>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</si>
  <si>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</si>
  <si>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</si>
  <si>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</si>
  <si>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</si>
  <si>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</si>
  <si>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</si>
  <si>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</si>
  <si>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</si>
  <si>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</si>
  <si>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</si>
  <si>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</si>
  <si>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</si>
  <si>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</si>
  <si>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</si>
  <si>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</si>
  <si>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</si>
  <si>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</si>
  <si>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</si>
  <si>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</si>
  <si>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</si>
  <si>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</si>
  <si>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</si>
  <si>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</si>
  <si>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</si>
  <si>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</si>
  <si>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</si>
  <si>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</si>
  <si>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</si>
  <si>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</si>
  <si>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</si>
  <si>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</si>
  <si>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</si>
  <si>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</si>
  <si>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</si>
  <si>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</si>
  <si>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</si>
  <si>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</si>
  <si>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</si>
  <si>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</si>
  <si>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</si>
  <si>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</si>
  <si>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</si>
  <si>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</si>
  <si>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</si>
  <si>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</si>
  <si>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</si>
  <si>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</si>
  <si>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</si>
  <si>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</si>
  <si>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</si>
  <si>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</si>
  <si>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</si>
  <si>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</si>
  <si>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</si>
  <si>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</si>
  <si>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</si>
  <si>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</si>
  <si>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</si>
  <si>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</si>
  <si>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</si>
  <si>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</si>
  <si>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</si>
  <si>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</si>
  <si>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</si>
  <si>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</si>
  <si>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</si>
  <si>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</si>
  <si>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</si>
  <si>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</si>
  <si>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</si>
  <si>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</si>
  <si>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</si>
  <si>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</si>
  <si>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</si>
  <si>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</si>
  <si>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</si>
  <si>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</si>
  <si>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</si>
  <si>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</si>
  <si>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</si>
  <si>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</si>
  <si>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</si>
  <si>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</si>
  <si>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</si>
  <si>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</si>
  <si>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</si>
  <si>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</si>
  <si>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</si>
  <si>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</si>
  <si>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</si>
  <si>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</si>
  <si>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</si>
  <si>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</si>
  <si>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</si>
  <si>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</si>
  <si>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</si>
  <si>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</si>
  <si>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</si>
  <si>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</si>
  <si>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</si>
  <si>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</si>
  <si>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</si>
  <si>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</si>
  <si>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</si>
  <si>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</si>
  <si>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</si>
  <si>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</si>
  <si>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</si>
  <si>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</si>
  <si>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</si>
  <si>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</si>
  <si>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</si>
  <si>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</si>
  <si>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</si>
  <si>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</si>
  <si>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</si>
  <si>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</si>
  <si>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</si>
  <si>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</si>
  <si>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</si>
  <si>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</si>
  <si>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</si>
  <si>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</si>
  <si>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</si>
  <si>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</si>
  <si>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</si>
  <si>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</si>
  <si>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</si>
  <si>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</si>
  <si>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</si>
  <si>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</si>
  <si>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</si>
  <si>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</si>
  <si>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</si>
  <si>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</si>
  <si>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</si>
  <si>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</si>
  <si>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</si>
  <si>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</si>
  <si>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</si>
  <si>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</si>
  <si>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</si>
  <si>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</si>
  <si>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</si>
  <si>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</si>
  <si>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</si>
  <si>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</si>
  <si>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</si>
  <si>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</si>
  <si>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</si>
  <si>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</si>
  <si>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</si>
  <si>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</si>
  <si>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</si>
  <si>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</si>
  <si>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</si>
  <si>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</si>
  <si>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</si>
  <si>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</si>
  <si>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</si>
  <si>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</si>
  <si>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</si>
  <si>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</si>
  <si>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</si>
  <si>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</si>
  <si>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</si>
  <si>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</si>
  <si>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</si>
  <si>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</si>
  <si>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</si>
  <si>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</si>
  <si>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</si>
  <si>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</si>
  <si>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</si>
  <si>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</si>
  <si>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</si>
  <si>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</si>
  <si>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</si>
  <si>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</si>
  <si>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</si>
  <si>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</si>
  <si>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</si>
  <si>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</si>
  <si>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</si>
  <si>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</si>
  <si>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</si>
  <si>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</si>
  <si>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</si>
  <si>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</si>
  <si>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</si>
  <si>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</si>
  <si>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</si>
  <si>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</si>
  <si>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</si>
  <si>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</si>
  <si>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</si>
  <si>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</si>
  <si>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</si>
  <si>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</si>
  <si>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</si>
  <si>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</si>
  <si>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</si>
  <si>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</si>
  <si>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</si>
  <si>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</si>
  <si>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</si>
  <si>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</si>
  <si>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</si>
  <si>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</si>
  <si>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</si>
  <si>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</si>
  <si>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</si>
  <si>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</si>
  <si>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</si>
  <si>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</si>
  <si>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</si>
  <si>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</si>
  <si>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</si>
  <si>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</si>
  <si>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</si>
  <si>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</si>
  <si>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</si>
  <si>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</si>
  <si>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</si>
  <si>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</si>
  <si>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</si>
  <si>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</si>
  <si>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</si>
  <si>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</si>
  <si>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</si>
  <si>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</si>
  <si>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</si>
  <si>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</si>
  <si>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</si>
  <si>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</si>
  <si>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</si>
  <si>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</si>
  <si>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</si>
  <si>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</si>
  <si>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</si>
  <si>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</si>
  <si>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</si>
  <si>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</si>
  <si>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</si>
  <si>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</si>
  <si>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</si>
  <si>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</si>
  <si>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</si>
  <si>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</si>
  <si>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</si>
  <si>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</si>
  <si>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</si>
  <si>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</si>
  <si>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</si>
  <si>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</si>
  <si>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</si>
  <si>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</si>
  <si>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</si>
  <si>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</si>
  <si>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</si>
  <si>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</si>
  <si>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</si>
  <si>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</si>
  <si>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</si>
  <si>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</si>
  <si>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</si>
  <si>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</si>
  <si>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</si>
  <si>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</si>
  <si>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</si>
  <si>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</si>
  <si>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</si>
  <si>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</si>
  <si>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</si>
  <si>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</si>
  <si>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</si>
  <si>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</si>
  <si>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</si>
  <si>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</si>
  <si>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</si>
  <si>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</si>
  <si>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</si>
  <si>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</si>
  <si>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</si>
  <si>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</si>
  <si>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</si>
  <si>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</si>
  <si>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</si>
  <si>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</si>
  <si>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</si>
  <si>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</si>
  <si>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</si>
  <si>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</si>
  <si>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</si>
  <si>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</si>
  <si>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</si>
  <si>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</si>
  <si>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</si>
  <si>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</si>
  <si>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</si>
  <si>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</si>
  <si>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</si>
  <si>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</si>
  <si>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</si>
  <si>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</si>
  <si>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</si>
  <si>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</si>
  <si>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</si>
  <si>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</si>
  <si>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</si>
  <si>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</si>
  <si>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</si>
  <si>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</si>
  <si>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</si>
  <si>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</si>
  <si>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</si>
  <si>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</si>
  <si>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</si>
  <si>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</si>
  <si>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</si>
  <si>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</si>
  <si>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</si>
  <si>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</si>
  <si>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</si>
  <si>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</si>
  <si>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</si>
  <si>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</si>
  <si>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</si>
  <si>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</si>
  <si>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</si>
  <si>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</si>
  <si>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</si>
  <si>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</si>
  <si>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</si>
  <si>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</si>
  <si>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</si>
  <si>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</si>
  <si>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</si>
  <si>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</si>
  <si>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</si>
  <si>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</si>
  <si>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</si>
  <si>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</si>
  <si>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</si>
  <si>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</si>
  <si>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</si>
  <si>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</si>
  <si>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</si>
  <si>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</si>
  <si>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</si>
  <si>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</si>
  <si>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</si>
  <si>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</si>
  <si>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</si>
  <si>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</si>
  <si>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</si>
  <si>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</si>
  <si>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</si>
  <si>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</si>
  <si>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</si>
  <si>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</si>
  <si>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</si>
  <si>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</si>
  <si>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</si>
  <si>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</si>
  <si>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</si>
  <si>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</si>
  <si>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</si>
  <si>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</si>
  <si>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</si>
  <si>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</si>
  <si>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</si>
  <si>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</si>
  <si>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</si>
  <si>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</si>
  <si>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</si>
  <si>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</si>
  <si>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</si>
  <si>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</si>
  <si>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</si>
  <si>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</si>
  <si>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</si>
  <si>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</si>
  <si>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</si>
  <si>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</si>
  <si>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</si>
  <si>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</si>
  <si>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</si>
  <si>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</si>
  <si>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</si>
  <si>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</si>
  <si>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</si>
  <si>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</si>
  <si>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</si>
  <si>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</si>
  <si>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</si>
  <si>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</si>
  <si>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</si>
  <si>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</si>
  <si>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</si>
  <si>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</si>
  <si>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</si>
  <si>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</si>
  <si>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</si>
  <si>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</si>
  <si>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</si>
  <si>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</si>
  <si>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</si>
  <si>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</si>
  <si>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</si>
  <si>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</si>
  <si>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</si>
  <si>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</si>
  <si>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</si>
  <si>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</si>
  <si>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</si>
  <si>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</si>
  <si>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</si>
  <si>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</si>
  <si>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</si>
  <si>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</si>
  <si>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</si>
  <si>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</si>
  <si>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</si>
  <si>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</si>
  <si>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</si>
  <si>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</si>
  <si>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</si>
  <si>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</si>
  <si>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</si>
  <si>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</si>
  <si>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</si>
  <si>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</si>
  <si>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</si>
  <si>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</si>
  <si>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</si>
  <si>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</si>
  <si>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</si>
  <si>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</si>
  <si>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</si>
  <si>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</si>
  <si>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</si>
  <si>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</si>
  <si>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</si>
  <si>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</si>
  <si>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</si>
  <si>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</si>
  <si>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</si>
  <si>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</si>
  <si>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</si>
  <si>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</si>
  <si>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</si>
  <si>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</si>
  <si>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</si>
  <si>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</si>
  <si>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</si>
  <si>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</si>
  <si>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</si>
  <si>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</si>
  <si>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</si>
  <si>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</si>
  <si>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</si>
  <si>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</si>
  <si>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</si>
  <si>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</si>
  <si>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</si>
  <si>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</si>
  <si>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</si>
  <si>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</si>
  <si>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</si>
  <si>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</si>
  <si>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</si>
  <si>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</si>
  <si>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</si>
  <si>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</si>
  <si>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</si>
  <si>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</si>
  <si>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</si>
  <si>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</si>
  <si>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</si>
  <si>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</si>
  <si>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</si>
  <si>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</si>
  <si>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</si>
  <si>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</si>
  <si>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</si>
  <si>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</si>
  <si>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</si>
  <si>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</si>
  <si>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</si>
  <si>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</si>
  <si>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</si>
  <si>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</si>
  <si>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</si>
  <si>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</si>
  <si>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</si>
  <si>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</si>
  <si>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</si>
  <si>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</si>
  <si>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</si>
  <si>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</si>
  <si>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</si>
  <si>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</si>
  <si>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</si>
  <si>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</si>
  <si>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</si>
  <si>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</si>
  <si>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</si>
  <si>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</si>
  <si>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</si>
  <si>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</si>
  <si>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</si>
  <si>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</si>
  <si>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</si>
  <si>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</si>
  <si>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</si>
  <si>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</si>
  <si>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</si>
  <si>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</si>
  <si>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</si>
  <si>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</si>
  <si>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</si>
  <si>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</si>
  <si>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</si>
  <si>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</si>
  <si>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</si>
  <si>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</si>
  <si>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</si>
  <si>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</si>
  <si>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</si>
  <si>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</si>
  <si>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</si>
  <si>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</si>
  <si>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</si>
  <si>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</si>
  <si>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</si>
  <si>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</si>
  <si>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</si>
  <si>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</si>
  <si>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</si>
  <si>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</si>
  <si>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</si>
  <si>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</si>
  <si>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</si>
  <si>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</si>
  <si>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</si>
  <si>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</si>
  <si>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</si>
  <si>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</si>
  <si>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</si>
  <si>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</si>
  <si>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</si>
  <si>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</si>
  <si>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</si>
  <si>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</si>
  <si>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</si>
  <si>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</si>
  <si>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</si>
  <si>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</si>
  <si>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</si>
  <si>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</si>
  <si>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</si>
  <si>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</si>
  <si>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</si>
  <si>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</si>
  <si>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</si>
  <si>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</si>
  <si>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</si>
  <si>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</si>
  <si>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</si>
  <si>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</si>
  <si>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</si>
  <si>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</si>
  <si>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</si>
  <si>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</si>
  <si>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</si>
  <si>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</si>
  <si>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</si>
  <si>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</si>
  <si>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</si>
  <si>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</si>
  <si>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</si>
  <si>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</si>
  <si>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</si>
  <si>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</si>
  <si>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</si>
  <si>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</si>
  <si>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</si>
  <si>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</si>
  <si>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</si>
  <si>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</si>
  <si>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</si>
  <si>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</si>
  <si>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</si>
  <si>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</si>
  <si>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</si>
  <si>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</si>
  <si>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</si>
  <si>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</si>
  <si>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</si>
  <si>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</si>
  <si>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</si>
  <si>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</si>
  <si>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</si>
  <si>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</si>
  <si>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</si>
  <si>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</si>
  <si>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</si>
  <si>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</si>
  <si>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</si>
  <si>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</si>
  <si>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</si>
  <si>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</si>
  <si>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</si>
  <si>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</si>
  <si>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</si>
  <si>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</si>
  <si>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</si>
  <si>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</si>
  <si>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</si>
  <si>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</si>
  <si>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</si>
  <si>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</si>
  <si>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</si>
  <si>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</si>
  <si>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</si>
  <si>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</si>
  <si>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</si>
  <si>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</si>
  <si>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</si>
  <si>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</si>
  <si>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</si>
  <si>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</si>
  <si>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</si>
  <si>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</si>
  <si>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</si>
  <si>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</si>
  <si>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</si>
  <si>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</si>
  <si>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</si>
  <si>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</si>
  <si>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</si>
  <si>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</si>
  <si>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</si>
  <si>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</si>
  <si>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</si>
  <si>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</si>
  <si>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</si>
  <si>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</si>
  <si>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</si>
  <si>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</si>
  <si>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</si>
  <si>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</si>
  <si>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</si>
  <si>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</si>
  <si>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</si>
  <si>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</si>
  <si>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</si>
  <si>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</si>
  <si>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</si>
  <si>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</si>
  <si>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</si>
  <si>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</si>
  <si>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</si>
  <si>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</si>
  <si>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</si>
  <si>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</si>
  <si>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</si>
  <si>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</si>
  <si>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</si>
  <si>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</si>
  <si>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</si>
  <si>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</si>
  <si>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</si>
  <si>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</si>
  <si>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</si>
  <si>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</si>
  <si>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</si>
  <si>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</si>
  <si>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</si>
  <si>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</si>
  <si>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</si>
  <si>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</si>
  <si>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</si>
  <si>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</si>
  <si>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</si>
  <si>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</si>
  <si>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</si>
  <si>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</si>
  <si>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</si>
  <si>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</si>
  <si>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</si>
  <si>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</si>
  <si>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</si>
  <si>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</si>
  <si>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</si>
  <si>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</si>
  <si>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</si>
  <si>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</si>
  <si>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</si>
  <si>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</si>
  <si>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</si>
  <si>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</si>
  <si>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</si>
  <si>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</si>
  <si>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</si>
  <si>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</si>
  <si>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</si>
  <si>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</si>
  <si>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</si>
  <si>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</si>
  <si>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</si>
  <si>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</si>
  <si>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</si>
  <si>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</si>
  <si>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</si>
  <si>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</si>
  <si>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</si>
  <si>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</si>
  <si>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</si>
  <si>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</si>
  <si>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</si>
  <si>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</si>
  <si>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</si>
  <si>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</si>
  <si>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</si>
  <si>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</si>
  <si>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</si>
  <si>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</si>
  <si>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</si>
  <si>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</si>
  <si>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</si>
  <si>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</si>
  <si>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</si>
  <si>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</si>
  <si>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</si>
  <si>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</si>
  <si>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</si>
  <si>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</si>
  <si>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</si>
  <si>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</si>
  <si>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</si>
  <si>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</si>
  <si>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</si>
  <si>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</si>
  <si>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</si>
  <si>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</si>
  <si>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</si>
  <si>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</si>
  <si>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</si>
  <si>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</si>
  <si>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</si>
  <si>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</si>
  <si>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</si>
  <si>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</si>
  <si>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</si>
  <si>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</si>
  <si>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</si>
  <si>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</si>
  <si>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</si>
  <si>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</si>
  <si>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</si>
  <si>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</si>
  <si>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</si>
  <si>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</si>
  <si>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</si>
  <si>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</si>
  <si>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</si>
  <si>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</si>
  <si>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</si>
  <si>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</si>
  <si>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</si>
  <si>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</si>
  <si>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</si>
  <si>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</si>
  <si>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</si>
  <si>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</si>
  <si>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</si>
  <si>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</si>
  <si>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</si>
  <si>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</si>
  <si>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</si>
  <si>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</si>
  <si>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</si>
  <si>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</si>
  <si>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</si>
  <si>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</si>
  <si>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</si>
  <si>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</si>
  <si>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</si>
  <si>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</si>
  <si>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</si>
  <si>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</si>
  <si>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</si>
  <si>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</si>
  <si>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</si>
  <si>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</si>
  <si>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</si>
  <si>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</si>
  <si>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</si>
  <si>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</si>
  <si>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</si>
  <si>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</si>
  <si>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</si>
  <si>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</si>
  <si>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</si>
  <si>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</si>
  <si>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</si>
  <si>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</si>
  <si>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</si>
  <si>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</si>
  <si>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</si>
  <si>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</si>
  <si>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</si>
  <si>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</si>
  <si>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</si>
  <si>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</si>
  <si>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</si>
  <si>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</si>
  <si>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</si>
  <si>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</si>
  <si>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</si>
  <si>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</si>
  <si>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</si>
  <si>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</si>
  <si>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</si>
  <si>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</si>
  <si>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</si>
  <si>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</si>
  <si>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</si>
  <si>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</si>
  <si>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</si>
  <si>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</si>
  <si>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</si>
  <si>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</si>
  <si>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</si>
  <si>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</si>
  <si>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</si>
  <si>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</si>
  <si>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</si>
  <si>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</si>
  <si>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</si>
  <si>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</si>
  <si>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</si>
  <si>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</si>
  <si>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</si>
  <si>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</si>
  <si>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</si>
  <si>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</si>
  <si>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</si>
  <si>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</si>
  <si>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</si>
  <si>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</si>
  <si>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</si>
  <si>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</si>
  <si>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</si>
  <si>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</si>
  <si>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</si>
  <si>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</si>
  <si>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</si>
  <si>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</si>
  <si>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</si>
  <si>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</si>
  <si>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</si>
  <si>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</si>
  <si>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</si>
  <si>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</si>
  <si>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</si>
  <si>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</si>
  <si>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</si>
  <si>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</si>
  <si>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</si>
  <si>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</si>
  <si>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</si>
  <si>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</si>
  <si>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</si>
  <si>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</si>
  <si>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</si>
  <si>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</si>
  <si>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</si>
  <si>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</si>
  <si>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</si>
  <si>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</si>
  <si>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</si>
  <si>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</si>
  <si>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</si>
  <si>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</si>
  <si>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</si>
  <si>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</si>
  <si>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</si>
  <si>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</si>
  <si>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</si>
  <si>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</si>
  <si>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</si>
  <si>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</si>
  <si>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</si>
  <si>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</si>
  <si>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</si>
  <si>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</si>
  <si>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</si>
  <si>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</si>
  <si>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</si>
  <si>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</si>
  <si>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</si>
  <si>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</si>
  <si>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</si>
  <si>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</si>
  <si>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</si>
  <si>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</si>
  <si>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</si>
  <si>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</si>
  <si>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</si>
  <si>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</si>
  <si>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</si>
  <si>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</si>
  <si>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</si>
  <si>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</si>
  <si>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</si>
  <si>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</si>
  <si>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</si>
  <si>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</si>
  <si>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</si>
  <si>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</si>
  <si>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</si>
  <si>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</si>
  <si>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</si>
  <si>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</si>
  <si>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</si>
  <si>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</si>
  <si>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</si>
  <si>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</si>
  <si>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</si>
  <si>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</si>
  <si>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</si>
  <si>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</si>
  <si>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</si>
  <si>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</si>
  <si>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</si>
  <si>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</si>
  <si>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</si>
  <si>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</si>
  <si>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</si>
  <si>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</si>
  <si>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</si>
  <si>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</si>
  <si>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</si>
  <si>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</si>
  <si>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</si>
  <si>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</si>
  <si>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</si>
  <si>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</si>
  <si>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</si>
  <si>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</si>
  <si>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</si>
  <si>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</si>
  <si>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</si>
  <si>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</si>
  <si>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</si>
  <si>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</si>
  <si>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</si>
  <si>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</si>
  <si>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</si>
  <si>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</si>
  <si>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</si>
  <si>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</si>
  <si>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</si>
  <si>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</si>
  <si>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</si>
  <si>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</si>
  <si>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</si>
  <si>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</si>
  <si>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</si>
  <si>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</si>
  <si>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</si>
  <si>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</si>
  <si>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</si>
  <si>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</si>
  <si>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</si>
  <si>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</si>
  <si>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</si>
  <si>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</si>
  <si>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</si>
  <si>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</si>
  <si>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</si>
  <si>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</si>
  <si>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</si>
  <si>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</si>
  <si>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</si>
  <si>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</si>
  <si>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</si>
  <si>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</si>
  <si>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</si>
  <si>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</si>
  <si>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</si>
  <si>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</si>
  <si>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</si>
  <si>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</si>
  <si>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</si>
  <si>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</si>
  <si>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</si>
  <si>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</si>
  <si>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</si>
  <si>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</si>
  <si>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</si>
  <si>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</si>
  <si>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</si>
  <si>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</si>
  <si>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</si>
  <si>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</si>
  <si>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</si>
  <si>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</si>
  <si>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</si>
  <si>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</si>
  <si>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</si>
  <si>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</si>
  <si>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</si>
  <si>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</si>
  <si>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</si>
  <si>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</si>
  <si>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</si>
  <si>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</si>
  <si>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</si>
  <si>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</si>
  <si>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</si>
  <si>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</si>
  <si>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</si>
  <si>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</si>
  <si>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</si>
  <si>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</si>
  <si>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</si>
  <si>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</si>
  <si>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</si>
  <si>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</si>
  <si>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</si>
  <si>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</si>
  <si>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</si>
  <si>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</si>
  <si>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</si>
  <si>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</si>
  <si>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</si>
  <si>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</si>
  <si>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</si>
  <si>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</si>
  <si>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</si>
  <si>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</si>
  <si>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</si>
  <si>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</si>
  <si>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</si>
  <si>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</si>
  <si>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</si>
  <si>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</si>
  <si>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</si>
  <si>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</si>
  <si>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</si>
  <si>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</si>
  <si>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</si>
  <si>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</si>
  <si>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</si>
  <si>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</si>
  <si>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</si>
  <si>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</si>
  <si>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</si>
  <si>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</si>
  <si>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</si>
  <si>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</si>
  <si>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</si>
  <si>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</si>
  <si>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</si>
  <si>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</si>
  <si>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</si>
  <si>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</si>
  <si>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</si>
  <si>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</si>
  <si>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</si>
  <si>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</si>
  <si>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</si>
  <si>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</si>
  <si>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</si>
  <si>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</si>
  <si>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</si>
  <si>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</si>
  <si>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</si>
  <si>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</si>
  <si>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</si>
  <si>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</si>
  <si>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</si>
  <si>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</si>
  <si>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</si>
  <si>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</si>
  <si>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</si>
  <si>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</si>
  <si>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</si>
  <si>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</si>
  <si>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</si>
  <si>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</si>
  <si>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</si>
  <si>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</si>
  <si>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</si>
  <si>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</si>
  <si>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</si>
  <si>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</si>
  <si>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</si>
  <si>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</si>
  <si>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</si>
  <si>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</si>
  <si>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</si>
  <si>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</si>
  <si>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</si>
  <si>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</si>
  <si>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</si>
  <si>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</si>
  <si>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</si>
  <si>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</si>
  <si>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</si>
  <si>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</si>
  <si>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</si>
  <si>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</si>
  <si>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</si>
  <si>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</si>
  <si>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</si>
  <si>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</si>
  <si>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</si>
  <si>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</si>
  <si>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</si>
  <si>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</si>
  <si>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</si>
  <si>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</si>
  <si>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</si>
  <si>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</si>
  <si>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</si>
  <si>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</si>
  <si>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</si>
  <si>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</si>
  <si>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</si>
  <si>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</si>
  <si>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</si>
  <si>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</si>
  <si>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</si>
  <si>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</si>
  <si>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</si>
  <si>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</si>
  <si>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</si>
  <si>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</si>
  <si>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</si>
  <si>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</si>
  <si>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</si>
  <si>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</si>
  <si>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</si>
  <si>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</si>
  <si>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</si>
  <si>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</si>
  <si>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</si>
  <si>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</si>
  <si>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</si>
  <si>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</si>
  <si>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</si>
  <si>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</si>
  <si>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</si>
  <si>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</si>
  <si>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</si>
  <si>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</si>
  <si>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</si>
  <si>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</si>
  <si>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</si>
  <si>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</si>
  <si>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</si>
  <si>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</si>
  <si>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</si>
  <si>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</si>
  <si>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</si>
  <si>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</si>
  <si>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</si>
  <si>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</si>
  <si>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</si>
  <si>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</si>
  <si>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</si>
  <si>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</si>
  <si>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</si>
  <si>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</si>
  <si>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</si>
  <si>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</si>
  <si>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</si>
  <si>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</si>
  <si>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</si>
  <si>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</si>
  <si>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</si>
  <si>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</si>
  <si>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</si>
  <si>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</si>
  <si>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</si>
  <si>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</si>
  <si>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</si>
  <si>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</si>
  <si>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</si>
  <si>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</si>
  <si>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</si>
  <si>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</si>
  <si>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</si>
  <si>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</si>
  <si>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</si>
  <si>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</si>
  <si>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</si>
  <si>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</si>
  <si>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</si>
  <si>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</si>
  <si>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</si>
  <si>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</si>
  <si>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</si>
  <si>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</si>
  <si>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</si>
  <si>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</si>
  <si>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</si>
  <si>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</si>
  <si>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</si>
  <si>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</si>
  <si>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</si>
  <si>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</si>
  <si>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</si>
  <si>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</si>
  <si>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</si>
  <si>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</si>
  <si>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</si>
  <si>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</si>
  <si>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</si>
  <si>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</si>
  <si>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</si>
  <si>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</si>
  <si>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</si>
  <si>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</si>
  <si>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</si>
  <si>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</si>
  <si>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</si>
  <si>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</si>
  <si>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</si>
  <si>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</si>
  <si>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</si>
  <si>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</si>
  <si>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</si>
  <si>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</si>
  <si>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</si>
  <si>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</si>
  <si>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</si>
  <si>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</si>
  <si>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</si>
  <si>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</si>
  <si>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</si>
  <si>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</si>
  <si>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</si>
  <si>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</si>
  <si>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</si>
  <si>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</si>
  <si>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</si>
  <si>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</si>
  <si>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</si>
  <si>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</si>
  <si>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</si>
  <si>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</si>
  <si>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</si>
  <si>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</si>
  <si>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</si>
  <si>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</si>
  <si>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</si>
  <si>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</si>
  <si>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</si>
  <si>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</si>
  <si>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</si>
  <si>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</si>
  <si>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</si>
  <si>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</si>
  <si>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</si>
  <si>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</si>
  <si>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</si>
  <si>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</si>
  <si>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</si>
  <si>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</si>
  <si>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</si>
  <si>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</si>
  <si>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</si>
  <si>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</si>
  <si>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</si>
  <si>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</si>
  <si>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</si>
  <si>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</si>
  <si>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</si>
  <si>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</si>
  <si>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</si>
  <si>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</si>
  <si>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</si>
  <si>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</si>
  <si>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</si>
  <si>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</si>
  <si>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</si>
  <si>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</si>
  <si>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</si>
  <si>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</si>
  <si>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</si>
  <si>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</si>
  <si>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</si>
  <si>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</si>
  <si>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</si>
  <si>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</si>
  <si>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</si>
  <si>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</si>
  <si>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</si>
  <si>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</si>
  <si>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</si>
  <si>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</si>
  <si>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</si>
  <si>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</si>
  <si>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</si>
  <si>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</si>
  <si>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</si>
  <si>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</si>
  <si>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</si>
  <si>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</si>
  <si>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</si>
  <si>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</si>
  <si>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</si>
  <si>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</si>
  <si>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</si>
  <si>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</si>
  <si>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</si>
  <si>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</si>
  <si>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</si>
  <si>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</si>
  <si>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</si>
  <si>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</si>
  <si>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</si>
  <si>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</si>
  <si>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</si>
  <si>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</si>
  <si>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</si>
  <si>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</si>
  <si>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</si>
  <si>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</si>
  <si>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</si>
  <si>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</si>
  <si>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</si>
  <si>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</si>
  <si>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</si>
  <si>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</si>
  <si>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</si>
  <si>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</si>
  <si>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</si>
  <si>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</si>
  <si>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</si>
  <si>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</si>
  <si>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</si>
  <si>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</si>
  <si>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</si>
  <si>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</si>
  <si>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</si>
  <si>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</si>
  <si>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</si>
  <si>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</si>
  <si>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</si>
  <si>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</si>
  <si>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</si>
  <si>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</si>
  <si>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</si>
  <si>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</si>
  <si>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</si>
  <si>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</si>
  <si>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</si>
  <si>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</si>
  <si>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</si>
  <si>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</si>
  <si>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</si>
  <si>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</si>
  <si>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</si>
  <si>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</si>
  <si>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</si>
  <si>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</si>
  <si>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</si>
  <si>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</si>
  <si>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</si>
  <si>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</si>
  <si>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</si>
  <si>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</si>
  <si>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</si>
  <si>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</si>
  <si>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</si>
  <si>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</si>
  <si>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</si>
  <si>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</si>
  <si>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</si>
  <si>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</si>
  <si>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</si>
  <si>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</si>
  <si>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</si>
  <si>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</si>
  <si>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</si>
  <si>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</si>
  <si>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</si>
  <si>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</si>
  <si>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</si>
  <si>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</si>
  <si>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</si>
  <si>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</si>
  <si>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</si>
  <si>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</si>
  <si>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</si>
  <si>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</si>
  <si>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</si>
  <si>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</si>
  <si>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</si>
  <si>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</si>
  <si>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</si>
  <si>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</si>
  <si>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</si>
  <si>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</si>
  <si>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</si>
  <si>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</si>
  <si>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</si>
  <si>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</si>
  <si>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</si>
  <si>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</si>
  <si>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</si>
  <si>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</si>
  <si>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</si>
  <si>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</si>
  <si>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</si>
  <si>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</si>
  <si>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</si>
  <si>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</si>
  <si>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</si>
  <si>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</si>
  <si>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</si>
  <si>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</si>
  <si>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</si>
  <si>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</si>
  <si>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</si>
  <si>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</si>
  <si>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</si>
  <si>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</si>
  <si>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</si>
  <si>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</si>
  <si>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</si>
  <si>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</si>
  <si>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</si>
  <si>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</si>
  <si>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</si>
  <si>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</si>
  <si>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</si>
  <si>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</si>
  <si>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</si>
  <si>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</si>
  <si>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</si>
  <si>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</si>
  <si>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</si>
  <si>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</si>
  <si>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</si>
  <si>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</si>
  <si>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</si>
  <si>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</si>
  <si>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</si>
  <si>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</si>
  <si>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</si>
  <si>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</si>
  <si>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</si>
  <si>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</si>
  <si>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</si>
  <si>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</si>
  <si>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</si>
  <si>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</si>
  <si>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</si>
  <si>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</si>
  <si>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</si>
  <si>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</si>
  <si>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</si>
  <si>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</si>
  <si>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</si>
  <si>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</si>
  <si>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</si>
  <si>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</si>
  <si>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</si>
  <si>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</si>
  <si>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</si>
  <si>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</si>
  <si>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</si>
  <si>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</si>
  <si>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</si>
  <si>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</si>
  <si>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</si>
  <si>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</si>
  <si>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</si>
  <si>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</si>
  <si>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</si>
  <si>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</si>
  <si>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</si>
  <si>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</si>
  <si>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</si>
  <si>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</si>
  <si>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</si>
  <si>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</si>
  <si>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</si>
  <si>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</si>
  <si>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</si>
  <si>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</si>
  <si>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</si>
  <si>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</si>
  <si>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</si>
  <si>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</si>
  <si>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</si>
  <si>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</si>
  <si>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</si>
  <si>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</si>
  <si>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</si>
  <si>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</si>
  <si>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</si>
  <si>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</si>
  <si>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</si>
  <si>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</si>
  <si>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</si>
  <si>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</si>
  <si>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</si>
  <si>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</si>
  <si>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</si>
  <si>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</si>
  <si>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</si>
  <si>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</si>
  <si>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</si>
  <si>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</si>
  <si>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</si>
  <si>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</si>
  <si>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</si>
  <si>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</si>
  <si>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</si>
  <si>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</si>
  <si>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</si>
  <si>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</si>
  <si>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</si>
  <si>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</si>
  <si>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</si>
  <si>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</si>
  <si>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</si>
  <si>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</si>
  <si>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</si>
  <si>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</si>
  <si>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</si>
  <si>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</si>
  <si>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</si>
  <si>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</si>
  <si>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</si>
  <si>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</si>
  <si>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</si>
  <si>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</si>
  <si>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</si>
  <si>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</si>
  <si>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</si>
  <si>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</si>
  <si>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</si>
  <si>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</si>
  <si>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</si>
  <si>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</si>
  <si>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</si>
  <si>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</si>
  <si>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</si>
  <si>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</si>
  <si>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</si>
  <si>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</si>
  <si>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</si>
  <si>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</si>
  <si>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</si>
  <si>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</si>
  <si>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</si>
  <si>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</si>
  <si>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</si>
  <si>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</si>
  <si>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</si>
  <si>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</si>
  <si>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</si>
  <si>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</si>
  <si>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</si>
  <si>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</si>
  <si>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</si>
  <si>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</si>
  <si>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</si>
  <si>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</si>
  <si>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</si>
  <si>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</si>
  <si>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</si>
  <si>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</si>
  <si>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</si>
  <si>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</si>
  <si>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</si>
  <si>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</si>
  <si>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</si>
  <si>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</si>
  <si>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</si>
  <si>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</si>
  <si>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</si>
  <si>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</si>
  <si>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</si>
  <si>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</si>
  <si>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</si>
  <si>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</si>
  <si>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</si>
  <si>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</si>
  <si>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</si>
  <si>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</si>
  <si>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</si>
  <si>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</si>
  <si>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</si>
  <si>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</si>
  <si>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</si>
  <si>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</si>
  <si>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</si>
  <si>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</si>
  <si>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</si>
  <si>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</si>
  <si>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</si>
  <si>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</si>
  <si>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</si>
  <si>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</si>
  <si>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</si>
  <si>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</si>
  <si>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</si>
  <si>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</si>
  <si>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</si>
  <si>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</si>
  <si>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</si>
  <si>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</si>
  <si>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</si>
  <si>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</si>
  <si>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</si>
  <si>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</si>
  <si>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</si>
  <si>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</si>
  <si>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</si>
  <si>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</si>
  <si>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</si>
  <si>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</si>
  <si>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</si>
  <si>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</si>
  <si>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</si>
  <si>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</si>
  <si>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</si>
  <si>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</si>
  <si>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</si>
  <si>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</si>
  <si>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</si>
  <si>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</si>
  <si>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</si>
  <si>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</si>
  <si>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</si>
  <si>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</si>
  <si>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</si>
  <si>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</si>
  <si>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</si>
  <si>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</si>
  <si>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</si>
  <si>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</si>
  <si>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</si>
  <si>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</si>
  <si>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</si>
  <si>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</si>
  <si>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</si>
  <si>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</si>
  <si>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</si>
  <si>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</si>
  <si>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</si>
  <si>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</si>
  <si>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</si>
  <si>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</si>
  <si>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</si>
  <si>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</si>
  <si>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</si>
  <si>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</si>
  <si>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</si>
  <si>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</si>
  <si>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</si>
  <si>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</si>
  <si>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</si>
  <si>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</si>
  <si>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</si>
  <si>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</si>
  <si>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</si>
  <si>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</si>
  <si>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</si>
  <si>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</si>
  <si>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</si>
  <si>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</si>
  <si>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</si>
  <si>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</si>
  <si>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</si>
  <si>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</si>
  <si>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</si>
  <si>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</si>
  <si>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</si>
  <si>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</si>
  <si>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</si>
  <si>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</si>
  <si>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</si>
  <si>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</si>
  <si>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</si>
  <si>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</si>
  <si>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</si>
  <si>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</si>
  <si>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</si>
  <si>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</si>
  <si>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</si>
  <si>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</si>
  <si>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</si>
  <si>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</si>
  <si>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</si>
  <si>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</si>
  <si>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</si>
  <si>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</si>
  <si>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</si>
  <si>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</si>
  <si>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</si>
  <si>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</si>
  <si>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</si>
  <si>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</si>
  <si>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</si>
  <si>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</si>
  <si>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</si>
  <si>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</si>
  <si>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</si>
  <si>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</si>
  <si>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</si>
  <si>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</si>
  <si>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</si>
  <si>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</si>
  <si>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</si>
  <si>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</si>
  <si>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</si>
  <si>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</si>
  <si>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</si>
  <si>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</si>
  <si>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</si>
  <si>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</si>
  <si>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</si>
  <si>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</si>
  <si>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</si>
  <si>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</si>
  <si>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</si>
  <si>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</si>
  <si>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</si>
  <si>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</si>
  <si>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</si>
  <si>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</si>
  <si>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</si>
  <si>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</si>
  <si>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</si>
  <si>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</si>
  <si>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</si>
  <si>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</si>
  <si>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</si>
  <si>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</si>
  <si>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</si>
  <si>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</si>
  <si>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</si>
  <si>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</si>
  <si>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</si>
  <si>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</si>
  <si>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</si>
  <si>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</si>
  <si>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</si>
  <si>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</si>
  <si>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</si>
  <si>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</si>
  <si>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</si>
  <si>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</si>
  <si>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</si>
  <si>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</si>
  <si>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</si>
  <si>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</si>
  <si>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</si>
  <si>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</si>
  <si>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</si>
  <si>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</si>
  <si>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</si>
  <si>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</si>
  <si>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</si>
  <si>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</si>
  <si>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</si>
  <si>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</si>
  <si>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</si>
  <si>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</si>
  <si>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</si>
  <si>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</si>
  <si>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</si>
  <si>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</si>
  <si>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</si>
  <si>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</si>
  <si>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</si>
  <si>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</si>
  <si>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</si>
  <si>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</si>
  <si>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</si>
  <si>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</si>
  <si>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</si>
  <si>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</si>
  <si>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</si>
  <si>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</si>
  <si>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</si>
  <si>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</si>
  <si>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</si>
  <si>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</si>
  <si>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</si>
  <si>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</si>
  <si>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</si>
  <si>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</si>
  <si>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</si>
  <si>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</si>
  <si>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</si>
  <si>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</si>
  <si>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</si>
  <si>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</si>
  <si>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</si>
  <si>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</si>
  <si>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</si>
  <si>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</si>
  <si>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</si>
  <si>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</si>
  <si>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</si>
  <si>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</si>
  <si>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</si>
  <si>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</si>
  <si>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</si>
  <si>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</si>
  <si>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</si>
  <si>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</si>
  <si>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</si>
  <si>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</si>
  <si>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</si>
  <si>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</si>
  <si>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</si>
  <si>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</si>
  <si>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</si>
  <si>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</si>
  <si>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</si>
  <si>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</si>
  <si>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</si>
  <si>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</si>
  <si>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</si>
  <si>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</si>
  <si>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</si>
  <si>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</si>
  <si>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</si>
  <si>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</si>
  <si>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</si>
  <si>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</si>
  <si>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</si>
  <si>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</si>
  <si>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</si>
  <si>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</si>
  <si>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</si>
  <si>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</si>
  <si>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</si>
  <si>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</si>
  <si>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</si>
  <si>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</si>
  <si>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</si>
  <si>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</si>
  <si>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</si>
  <si>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</si>
  <si>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</si>
  <si>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</si>
  <si>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</si>
  <si>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</si>
  <si>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</si>
  <si>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</si>
  <si>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</si>
  <si>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</si>
  <si>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</si>
  <si>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</si>
  <si>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</si>
  <si>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</si>
  <si>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</si>
  <si>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</si>
  <si>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</si>
  <si>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</si>
  <si>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</si>
  <si>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</si>
  <si>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</si>
  <si>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</si>
  <si>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</si>
  <si>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</si>
  <si>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</si>
  <si>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</si>
  <si>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</si>
  <si>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</si>
  <si>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</si>
  <si>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</si>
  <si>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</si>
  <si>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</si>
  <si>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</si>
  <si>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</si>
  <si>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</si>
  <si>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</si>
  <si>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</si>
  <si>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</si>
  <si>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</si>
  <si>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</si>
  <si>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</si>
  <si>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</si>
  <si>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</si>
  <si>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</si>
  <si>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</si>
  <si>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</si>
  <si>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</si>
  <si>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</si>
  <si>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</si>
  <si>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</si>
  <si>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</si>
  <si>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</si>
  <si>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</si>
  <si>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</si>
  <si>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</si>
  <si>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</si>
  <si>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</si>
  <si>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</si>
  <si>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</si>
  <si>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</si>
  <si>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</si>
  <si>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</si>
  <si>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</si>
  <si>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</si>
  <si>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</si>
  <si>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</si>
  <si>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</si>
  <si>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</si>
  <si>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</si>
  <si>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</si>
  <si>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</si>
  <si>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</si>
  <si>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</si>
  <si>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</si>
  <si>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</si>
  <si>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</si>
  <si>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</si>
  <si>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</si>
  <si>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</si>
  <si>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</si>
  <si>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</si>
  <si>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</si>
  <si>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</si>
  <si>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</si>
  <si>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</si>
  <si>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</si>
  <si>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</si>
  <si>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</si>
  <si>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</si>
  <si>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</si>
  <si>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</si>
  <si>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</si>
  <si>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</si>
  <si>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</si>
  <si>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</si>
  <si>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</si>
  <si>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</si>
  <si>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</si>
  <si>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</si>
  <si>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</si>
  <si>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</si>
  <si>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</si>
  <si>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</si>
  <si>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</si>
  <si>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</si>
  <si>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</si>
  <si>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</si>
  <si>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</si>
  <si>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</si>
  <si>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</si>
  <si>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</si>
  <si>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</si>
  <si>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</si>
  <si>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</si>
  <si>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</si>
  <si>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</si>
  <si>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</si>
  <si>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</si>
  <si>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</si>
  <si>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</si>
  <si>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</si>
  <si>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</si>
  <si>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</si>
  <si>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</si>
  <si>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</si>
  <si>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</si>
  <si>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</si>
  <si>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</si>
  <si>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</si>
  <si>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</si>
  <si>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</si>
  <si>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</si>
  <si>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</si>
  <si>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</si>
  <si>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</si>
  <si>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</si>
  <si>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</si>
  <si>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</si>
  <si>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</si>
  <si>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</si>
  <si>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</si>
  <si>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</si>
  <si>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</si>
  <si>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</si>
  <si>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</si>
  <si>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</si>
  <si>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</si>
  <si>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</si>
  <si>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</si>
  <si>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</si>
  <si>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</si>
  <si>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</si>
  <si>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</si>
  <si>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</si>
  <si>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</si>
  <si>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</si>
  <si>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</si>
  <si>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</si>
  <si>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</si>
  <si>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</si>
  <si>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</si>
  <si>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</si>
  <si>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</si>
  <si>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</si>
  <si>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</si>
  <si>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</si>
  <si>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</si>
  <si>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</si>
  <si>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</si>
  <si>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</si>
  <si>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</si>
  <si>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</si>
  <si>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</si>
  <si>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</si>
  <si>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</si>
  <si>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</si>
  <si>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</si>
  <si>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</si>
  <si>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</si>
  <si>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</si>
  <si>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</si>
  <si>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</si>
  <si>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</si>
  <si>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</si>
  <si>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</si>
  <si>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</si>
  <si>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</si>
  <si>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</si>
  <si>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</si>
  <si>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</si>
  <si>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</si>
  <si>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</si>
  <si>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</si>
  <si>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</si>
  <si>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</si>
  <si>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</si>
  <si>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</si>
  <si>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</si>
  <si>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</si>
  <si>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</si>
  <si>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</si>
  <si>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</si>
  <si>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</si>
  <si>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</si>
  <si>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</si>
  <si>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</si>
  <si>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</si>
  <si>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</si>
  <si>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</si>
  <si>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</si>
  <si>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</si>
  <si>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</si>
  <si>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</si>
  <si>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</si>
  <si>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</si>
  <si>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</si>
  <si>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</si>
  <si>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</si>
  <si>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</si>
  <si>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</si>
  <si>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</si>
  <si>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</si>
  <si>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</si>
  <si>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</si>
  <si>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</si>
  <si>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</si>
  <si>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</si>
  <si>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</si>
  <si>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</si>
  <si>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</si>
  <si>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</si>
  <si>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</si>
  <si>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</si>
  <si>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</si>
  <si>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</si>
  <si>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</si>
  <si>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</si>
  <si>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</si>
  <si>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</si>
  <si>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</si>
  <si>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</si>
  <si>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</si>
  <si>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</si>
  <si>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</si>
  <si>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</si>
  <si>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</si>
  <si>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</si>
  <si>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</si>
  <si>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</si>
  <si>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</si>
  <si>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</si>
  <si>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</si>
  <si>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</si>
  <si>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</si>
  <si>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</si>
  <si>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</si>
  <si>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</si>
  <si>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</si>
  <si>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</si>
  <si>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</si>
  <si>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</si>
  <si>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</si>
  <si>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</si>
  <si>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</si>
  <si>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</si>
  <si>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</si>
  <si>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</si>
  <si>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</si>
  <si>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</si>
  <si>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</si>
  <si>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</si>
  <si>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</si>
  <si>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</si>
  <si>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</si>
  <si>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</si>
  <si>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</si>
  <si>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</si>
  <si>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</si>
  <si>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</si>
  <si>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</si>
  <si>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</si>
  <si>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</si>
  <si>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</si>
  <si>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</si>
  <si>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</si>
  <si>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</si>
  <si>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</si>
  <si>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</si>
  <si>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</si>
  <si>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</si>
  <si>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</si>
  <si>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</si>
  <si>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</si>
  <si>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</si>
  <si>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</si>
  <si>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</si>
  <si>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</si>
  <si>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</si>
  <si>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</si>
  <si>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</si>
  <si>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</si>
  <si>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</si>
  <si>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</si>
  <si>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</si>
  <si>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</si>
  <si>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</si>
  <si>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</si>
  <si>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</si>
  <si>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</si>
  <si>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</si>
  <si>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</si>
  <si>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</si>
  <si>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</si>
  <si>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</si>
  <si>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</si>
  <si>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</si>
  <si>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</si>
  <si>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</si>
  <si>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</si>
  <si>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</si>
  <si>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</si>
  <si>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</si>
  <si>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</si>
  <si>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</si>
  <si>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</si>
  <si>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</si>
  <si>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</si>
  <si>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</si>
  <si>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</si>
  <si>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</si>
  <si>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</si>
  <si>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</si>
  <si>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</si>
  <si>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</si>
  <si>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</si>
  <si>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</si>
  <si>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</si>
  <si>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</si>
  <si>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</si>
  <si>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</si>
  <si>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</si>
  <si>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</si>
  <si>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</si>
  <si>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</si>
  <si>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</si>
  <si>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</si>
  <si>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</si>
  <si>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</si>
  <si>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</si>
  <si>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</si>
  <si>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</si>
  <si>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</si>
  <si>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</si>
  <si>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</si>
  <si>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</si>
  <si>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</si>
  <si>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</si>
  <si>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</si>
  <si>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</si>
  <si>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</si>
  <si>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</si>
  <si>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</si>
  <si>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</si>
  <si>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</si>
  <si>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</si>
  <si>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</si>
  <si>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</si>
  <si>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</si>
  <si>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</si>
  <si>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</si>
  <si>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</si>
  <si>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</si>
  <si>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</si>
  <si>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</si>
  <si>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</si>
  <si>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</si>
  <si>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</si>
  <si>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</si>
  <si>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</si>
  <si>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</si>
  <si>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</si>
  <si>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</si>
  <si>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</si>
  <si>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</si>
  <si>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</si>
  <si>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</si>
  <si>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</si>
  <si>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</si>
  <si>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</si>
  <si>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</si>
  <si>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</si>
  <si>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</si>
  <si>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</si>
  <si>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</si>
  <si>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</si>
  <si>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</si>
  <si>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</si>
  <si>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</si>
  <si>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</si>
  <si>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</si>
  <si>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</si>
  <si>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</si>
  <si>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</si>
  <si>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</si>
  <si>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</si>
  <si>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</si>
  <si>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</si>
  <si>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</si>
  <si>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</si>
  <si>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</si>
  <si>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</si>
  <si>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</si>
  <si>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</si>
  <si>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</si>
  <si>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</si>
  <si>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</si>
  <si>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</si>
  <si>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</si>
  <si>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</si>
  <si>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</si>
  <si>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</si>
  <si>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</si>
  <si>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</si>
  <si>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</si>
  <si>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</si>
  <si>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</si>
  <si>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</si>
  <si>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</si>
  <si>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</si>
  <si>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</si>
  <si>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</si>
  <si>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</si>
  <si>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</si>
  <si>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</si>
  <si>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</si>
  <si>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</si>
  <si>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</si>
  <si>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</si>
  <si>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</si>
  <si>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</si>
  <si>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</si>
  <si>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</si>
  <si>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</si>
  <si>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</si>
  <si>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</si>
  <si>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</si>
  <si>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</si>
  <si>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</si>
  <si>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</si>
  <si>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</si>
  <si>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</si>
  <si>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</si>
  <si>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</si>
  <si>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</si>
  <si>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</si>
  <si>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</si>
  <si>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</si>
  <si>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</si>
  <si>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</si>
  <si>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</si>
  <si>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</si>
  <si>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</si>
  <si>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</si>
  <si>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</si>
  <si>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</si>
  <si>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</si>
  <si>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</si>
  <si>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</si>
  <si>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</si>
  <si>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</si>
  <si>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</si>
  <si>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</si>
  <si>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</si>
  <si>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</si>
  <si>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</si>
  <si>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</si>
  <si>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</si>
  <si>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</si>
  <si>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</si>
  <si>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</si>
  <si>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</si>
  <si>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</si>
  <si>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</si>
  <si>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</si>
  <si>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</si>
  <si>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</si>
  <si>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</si>
  <si>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</si>
  <si>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</si>
  <si>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</si>
  <si>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</si>
  <si>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</si>
  <si>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</si>
  <si>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</si>
  <si>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</si>
  <si>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</si>
  <si>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</si>
  <si>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</si>
  <si>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</si>
  <si>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</si>
  <si>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</si>
  <si>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</si>
  <si>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</si>
  <si>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</si>
  <si>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</si>
  <si>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</si>
  <si>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</si>
  <si>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</si>
  <si>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</si>
  <si>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</si>
  <si>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</si>
  <si>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</si>
  <si>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</si>
  <si>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</si>
  <si>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</si>
  <si>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</si>
  <si>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</si>
  <si>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</si>
  <si>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</si>
  <si>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</si>
  <si>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</si>
  <si>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</si>
  <si>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</si>
  <si>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</si>
  <si>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</si>
  <si>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</si>
  <si>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</si>
  <si>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</si>
  <si>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</si>
  <si>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</si>
  <si>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</si>
  <si>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</si>
  <si>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</si>
  <si>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</si>
  <si>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</si>
  <si>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</si>
  <si>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</si>
  <si>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</si>
  <si>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</si>
  <si>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</si>
  <si>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</si>
  <si>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</si>
  <si>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</si>
  <si>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</si>
  <si>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</si>
  <si>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</si>
  <si>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</si>
  <si>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</si>
  <si>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</si>
  <si>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</si>
  <si>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</si>
  <si>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</si>
  <si>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</si>
  <si>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</si>
  <si>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</si>
  <si>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</si>
  <si>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</si>
  <si>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</si>
  <si>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</si>
  <si>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</si>
  <si>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</si>
  <si>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</si>
  <si>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</si>
  <si>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</si>
  <si>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</si>
  <si>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</si>
  <si>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</si>
  <si>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</si>
  <si>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</si>
  <si>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</si>
  <si>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</si>
  <si>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</si>
  <si>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</si>
  <si>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</si>
  <si>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</si>
  <si>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</si>
  <si>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</si>
  <si>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</si>
  <si>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</si>
  <si>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</si>
  <si>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</si>
  <si>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</si>
  <si>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</si>
  <si>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</si>
  <si>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</si>
  <si>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</si>
  <si>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</si>
  <si>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</si>
  <si>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</si>
  <si>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</si>
  <si>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</si>
  <si>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</si>
  <si>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</si>
  <si>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</si>
  <si>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</si>
  <si>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</si>
  <si>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</si>
  <si>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</si>
  <si>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</si>
  <si>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</si>
  <si>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</si>
  <si>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</si>
  <si>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</si>
  <si>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</si>
  <si>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</si>
  <si>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</si>
  <si>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</si>
  <si>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</si>
  <si>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</si>
  <si>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</si>
  <si>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</si>
  <si>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</si>
  <si>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</si>
  <si>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</si>
  <si>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</si>
  <si>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</si>
  <si>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</si>
  <si>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</si>
  <si>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</si>
  <si>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</si>
  <si>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</si>
  <si>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</si>
  <si>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</si>
  <si>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</si>
  <si>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</si>
  <si>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</si>
  <si>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</si>
  <si>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</si>
  <si>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</si>
  <si>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</si>
  <si>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</si>
  <si>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</si>
  <si>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</si>
  <si>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</si>
  <si>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</si>
  <si>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</si>
  <si>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</si>
  <si>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</si>
  <si>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</si>
  <si>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</si>
  <si>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</si>
  <si>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</si>
  <si>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</si>
  <si>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</si>
  <si>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</si>
  <si>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</si>
  <si>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</si>
  <si>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</si>
  <si>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</si>
  <si>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</si>
  <si>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</si>
  <si>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</si>
  <si>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</si>
  <si>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</si>
  <si>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</si>
  <si>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</si>
  <si>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</si>
  <si>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</si>
  <si>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</si>
  <si>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</si>
  <si>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</si>
  <si>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</si>
  <si>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</si>
  <si>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</si>
  <si>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</si>
  <si>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</si>
  <si>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</si>
  <si>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</si>
  <si>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</si>
  <si>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</si>
  <si>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</si>
  <si>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</si>
  <si>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</si>
  <si>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</si>
  <si>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</si>
  <si>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</si>
  <si>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</si>
  <si>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</si>
  <si>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</si>
  <si>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</si>
  <si>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</si>
  <si>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</si>
  <si>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</si>
  <si>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</si>
  <si>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</si>
  <si>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</si>
  <si>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</si>
  <si>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</si>
  <si>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</si>
  <si>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</si>
  <si>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</si>
  <si>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</si>
  <si>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</si>
  <si>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</si>
  <si>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</si>
  <si>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</si>
  <si>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</si>
  <si>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</si>
  <si>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</si>
  <si>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</si>
  <si>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</si>
  <si>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</si>
  <si>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</si>
  <si>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</si>
  <si>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</si>
  <si>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</si>
  <si>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</si>
  <si>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</si>
  <si>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</si>
  <si>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</si>
  <si>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</si>
  <si>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</si>
  <si>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</si>
  <si>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</si>
  <si>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</si>
  <si>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</si>
  <si>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</si>
  <si>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</si>
  <si>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</si>
  <si>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</si>
  <si>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</si>
  <si>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</si>
  <si>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</si>
  <si>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</si>
  <si>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</si>
  <si>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</si>
  <si>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</si>
  <si>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</si>
  <si>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</si>
  <si>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</si>
  <si>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</si>
  <si>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</si>
  <si>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</si>
  <si>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</si>
  <si>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</si>
  <si>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</si>
  <si>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</si>
  <si>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</si>
  <si>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</si>
  <si>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</si>
  <si>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</si>
  <si>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</si>
  <si>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</si>
  <si>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</si>
  <si>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</si>
  <si>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</si>
  <si>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</si>
  <si>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</si>
  <si>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</si>
  <si>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</si>
  <si>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</si>
  <si>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</si>
  <si>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</si>
  <si>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</si>
  <si>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</si>
  <si>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</si>
  <si>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</si>
  <si>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</si>
  <si>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</si>
  <si>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</si>
  <si>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</si>
  <si>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</si>
  <si>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</si>
  <si>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</si>
  <si>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</si>
  <si>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</si>
  <si>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</si>
  <si>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</si>
  <si>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</si>
  <si>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</si>
  <si>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</si>
  <si>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</si>
  <si>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</si>
  <si>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</si>
  <si>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</si>
  <si>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</si>
  <si>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</si>
  <si>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</si>
  <si>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</si>
  <si>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</si>
  <si>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</si>
  <si>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</si>
  <si>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</si>
  <si>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</si>
  <si>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</si>
  <si>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</si>
  <si>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</si>
  <si>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</si>
  <si>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</si>
  <si>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</si>
  <si>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</si>
  <si>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</si>
  <si>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</si>
  <si>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</si>
  <si>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</si>
  <si>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</si>
  <si>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</si>
  <si>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</si>
  <si>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</si>
  <si>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</si>
  <si>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</si>
  <si>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</si>
  <si>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</si>
  <si>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</si>
  <si>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</si>
  <si>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</si>
  <si>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</si>
  <si>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</si>
  <si>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</si>
  <si>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</si>
  <si>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</si>
  <si>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</si>
  <si>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</si>
  <si>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</si>
  <si>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</si>
  <si>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</si>
  <si>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</si>
  <si>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</si>
  <si>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</si>
  <si>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</si>
  <si>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</si>
  <si>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</si>
  <si>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</si>
  <si>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</si>
  <si>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</si>
  <si>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</si>
  <si>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</si>
  <si>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</si>
  <si>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</si>
  <si>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</si>
  <si>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</si>
  <si>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</si>
  <si>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</si>
  <si>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</si>
  <si>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</si>
  <si>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</si>
  <si>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</si>
  <si>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</si>
  <si>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</si>
  <si>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</si>
  <si>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</si>
  <si>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</si>
  <si>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</si>
  <si>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</si>
  <si>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</si>
  <si>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</si>
  <si>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</si>
  <si>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</si>
  <si>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</si>
  <si>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</si>
  <si>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</si>
  <si>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</si>
  <si>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</si>
  <si>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</si>
  <si>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</si>
  <si>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</si>
  <si>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</si>
  <si>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</si>
  <si>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</si>
  <si>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</si>
  <si>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</si>
  <si>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</si>
  <si>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</si>
  <si>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</si>
  <si>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</si>
  <si>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</si>
  <si>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</si>
  <si>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</si>
  <si>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</si>
  <si>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</si>
  <si>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</si>
  <si>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</si>
  <si>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</si>
  <si>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</si>
  <si>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</si>
  <si>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</si>
  <si>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</si>
  <si>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</si>
  <si>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</si>
  <si>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</si>
  <si>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</si>
  <si>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</si>
  <si>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</si>
  <si>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</si>
  <si>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</si>
  <si>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</si>
  <si>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</si>
  <si>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</si>
  <si>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</si>
  <si>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</si>
  <si>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</si>
  <si>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</si>
  <si>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</si>
  <si>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</si>
  <si>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</si>
  <si>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</si>
  <si>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</si>
  <si>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</si>
  <si>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</si>
  <si>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</si>
  <si>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</si>
  <si>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</si>
  <si>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</si>
  <si>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</si>
  <si>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</si>
  <si>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</si>
  <si>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</si>
  <si>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</si>
  <si>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</si>
  <si>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</si>
  <si>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</si>
  <si>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</si>
  <si>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</si>
  <si>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</si>
  <si>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</si>
  <si>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</si>
  <si>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</si>
  <si>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</si>
  <si>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</si>
  <si>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</si>
  <si>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</si>
  <si>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</si>
  <si>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</si>
  <si>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</si>
  <si>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</si>
  <si>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</si>
  <si>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</si>
  <si>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</si>
  <si>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</si>
  <si>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</si>
  <si>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</si>
  <si>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</si>
  <si>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</si>
  <si>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</si>
  <si>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</si>
  <si>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</si>
  <si>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</si>
  <si>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</si>
  <si>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</si>
  <si>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</si>
  <si>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</si>
  <si>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</si>
  <si>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</si>
  <si>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</si>
  <si>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</si>
  <si>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</si>
  <si>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</si>
  <si>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</si>
  <si>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</si>
  <si>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</si>
  <si>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</si>
  <si>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</si>
  <si>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</si>
  <si>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</si>
  <si>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</si>
  <si>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</si>
  <si>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</si>
  <si>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</si>
  <si>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</si>
  <si>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</si>
  <si>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</si>
  <si>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</si>
  <si>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</si>
  <si>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</si>
  <si>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</si>
  <si>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</si>
  <si>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</si>
  <si>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</si>
  <si>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</si>
  <si>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</si>
  <si>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</si>
  <si>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</si>
  <si>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</si>
  <si>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</si>
  <si>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</si>
  <si>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</si>
  <si>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</si>
  <si>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</si>
  <si>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</si>
  <si>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</si>
  <si>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</si>
  <si>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</si>
  <si>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</si>
  <si>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</si>
  <si>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</si>
  <si>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</si>
  <si>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</si>
  <si>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</si>
  <si>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</si>
  <si>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</si>
  <si>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</si>
  <si>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</si>
  <si>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</si>
  <si>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</si>
  <si>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</si>
  <si>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</si>
  <si>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</si>
  <si>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</si>
  <si>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</si>
  <si>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</si>
  <si>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</si>
  <si>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</si>
  <si>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</si>
  <si>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</si>
  <si>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</si>
  <si>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</si>
  <si>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</si>
  <si>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</si>
  <si>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</si>
  <si>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</si>
  <si>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</si>
  <si>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</si>
  <si>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</si>
  <si>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</si>
  <si>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</si>
  <si>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</si>
  <si>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</si>
  <si>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</si>
  <si>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</si>
  <si>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</si>
  <si>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</si>
  <si>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</si>
  <si>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</si>
  <si>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</si>
  <si>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</si>
  <si>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</si>
  <si>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</si>
  <si>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</si>
  <si>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</si>
  <si>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</si>
  <si>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</si>
  <si>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</si>
  <si>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</si>
  <si>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</si>
  <si>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</si>
  <si>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</si>
  <si>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</si>
  <si>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</si>
  <si>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</si>
  <si>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</si>
  <si>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</si>
  <si>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</si>
  <si>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</si>
  <si>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</si>
  <si>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</si>
  <si>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</si>
  <si>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</si>
  <si>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</si>
  <si>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</si>
  <si>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</si>
  <si>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</si>
  <si>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</si>
  <si>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</si>
  <si>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</si>
  <si>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</si>
  <si>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</si>
  <si>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</si>
  <si>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</si>
  <si>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</si>
  <si>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</si>
  <si>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</si>
  <si>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</si>
  <si>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</si>
  <si>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</si>
  <si>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</si>
  <si>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</si>
  <si>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</si>
  <si>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</si>
  <si>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</si>
  <si>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</si>
  <si>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</si>
  <si>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</si>
  <si>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</si>
  <si>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</si>
  <si>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</si>
  <si>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</si>
  <si>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</si>
  <si>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</si>
  <si>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</si>
  <si>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</si>
  <si>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</si>
  <si>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</si>
  <si>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</si>
  <si>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</si>
  <si>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</si>
  <si>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</si>
  <si>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</si>
  <si>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</si>
  <si>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</si>
  <si>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</si>
  <si>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</si>
  <si>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</si>
  <si>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</si>
  <si>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</si>
  <si>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</si>
  <si>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</si>
  <si>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</si>
  <si>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</si>
  <si>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</si>
  <si>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</si>
  <si>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</si>
  <si>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</si>
  <si>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</si>
  <si>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</si>
  <si>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</si>
  <si>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</si>
  <si>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</si>
  <si>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</si>
  <si>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</si>
  <si>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</si>
  <si>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</si>
  <si>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</si>
  <si>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</si>
  <si>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</si>
  <si>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</si>
  <si>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</si>
  <si>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</si>
  <si>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</si>
  <si>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</si>
  <si>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</si>
  <si>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</si>
  <si>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</si>
  <si>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</si>
  <si>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</si>
  <si>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</si>
  <si>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</si>
  <si>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</si>
  <si>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</si>
  <si>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</si>
  <si>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</si>
  <si>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</si>
  <si>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</si>
  <si>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</si>
  <si>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</si>
  <si>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</si>
  <si>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</si>
  <si>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</si>
  <si>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</si>
  <si>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</si>
  <si>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</si>
  <si>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</si>
  <si>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</si>
  <si>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</si>
  <si>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</si>
  <si>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</si>
  <si>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</si>
  <si>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</si>
  <si>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</si>
  <si>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</si>
  <si>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</si>
  <si>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</si>
  <si>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</si>
  <si>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</si>
  <si>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</si>
  <si>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</si>
  <si>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</si>
  <si>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</si>
  <si>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</si>
  <si>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</si>
  <si>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</si>
  <si>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</si>
  <si>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</si>
  <si>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</si>
  <si>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</si>
  <si>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</si>
  <si>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</si>
  <si>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</si>
  <si>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</si>
  <si>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</si>
  <si>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</si>
  <si>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</si>
  <si>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</si>
  <si>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</si>
  <si>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</si>
  <si>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</si>
  <si>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</si>
  <si>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</si>
  <si>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</si>
  <si>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</si>
  <si>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</si>
  <si>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</si>
  <si>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</si>
  <si>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</si>
  <si>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</si>
  <si>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</si>
  <si>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</si>
  <si>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</si>
  <si>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</si>
  <si>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</si>
  <si>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</si>
  <si>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</si>
  <si>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</si>
  <si>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</si>
  <si>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</si>
  <si>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</si>
  <si>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</si>
  <si>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</si>
  <si>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</si>
  <si>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</si>
  <si>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</si>
  <si>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</si>
  <si>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</si>
  <si>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</si>
  <si>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</si>
  <si>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</si>
  <si>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</si>
  <si>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</si>
  <si>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</si>
  <si>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</si>
  <si>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</si>
  <si>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</si>
  <si>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</si>
  <si>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</si>
  <si>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</si>
  <si>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</si>
  <si>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</si>
  <si>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</si>
  <si>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</si>
  <si>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</si>
  <si>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</si>
  <si>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</si>
  <si>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</si>
  <si>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</si>
  <si>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</si>
  <si>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</si>
  <si>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</si>
  <si>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</si>
  <si>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</si>
  <si>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</si>
  <si>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</si>
  <si>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</si>
  <si>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</si>
  <si>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</si>
  <si>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</si>
  <si>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</si>
  <si>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</si>
  <si>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</si>
  <si>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</si>
  <si>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</si>
  <si>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</si>
  <si>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</si>
  <si>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</si>
  <si>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</si>
  <si>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</si>
  <si>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</si>
  <si>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</si>
  <si>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</si>
  <si>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</si>
  <si>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</si>
  <si>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</si>
  <si>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</si>
  <si>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</si>
  <si>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</si>
  <si>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</si>
  <si>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</si>
  <si>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</si>
  <si>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</si>
  <si>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</si>
  <si>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</si>
  <si>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</si>
  <si>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</si>
  <si>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</si>
  <si>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</si>
  <si>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</si>
  <si>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</si>
  <si>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</si>
  <si>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</si>
  <si>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</si>
  <si>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</si>
  <si>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</si>
  <si>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</si>
  <si>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</si>
  <si>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</si>
  <si>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</si>
  <si>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</si>
  <si>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</si>
  <si>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</si>
  <si>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</si>
  <si>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</si>
  <si>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</si>
  <si>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</si>
  <si>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</si>
  <si>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</si>
  <si>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</si>
  <si>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</si>
  <si>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</si>
  <si>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</si>
  <si>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</si>
  <si>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</si>
  <si>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</si>
  <si>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</si>
  <si>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</si>
  <si>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</si>
  <si>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</si>
  <si>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</si>
  <si>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</si>
  <si>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</si>
  <si>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</si>
  <si>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</si>
  <si>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</si>
  <si>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</si>
  <si>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</si>
  <si>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</si>
  <si>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</si>
  <si>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</si>
  <si>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</si>
  <si>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</si>
  <si>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</si>
  <si>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</si>
  <si>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</si>
  <si>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</si>
  <si>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</si>
  <si>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</si>
  <si>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</si>
  <si>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</si>
  <si>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</si>
  <si>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</si>
  <si>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</si>
  <si>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</si>
  <si>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</si>
  <si>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</si>
  <si>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</si>
  <si>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</si>
  <si>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</si>
  <si>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</si>
  <si>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</si>
  <si>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</si>
  <si>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</si>
  <si>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</si>
  <si>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</si>
  <si>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</si>
  <si>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</si>
  <si>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</si>
  <si>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</si>
  <si>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</si>
  <si>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</si>
  <si>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</si>
  <si>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</si>
  <si>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</si>
  <si>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</si>
  <si>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</si>
  <si>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</si>
  <si>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</si>
  <si>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</si>
  <si>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</si>
  <si>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</si>
  <si>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</si>
  <si>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</si>
  <si>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</si>
  <si>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</si>
  <si>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</si>
  <si>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</si>
  <si>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</si>
  <si>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</si>
  <si>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</si>
  <si>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</si>
  <si>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</si>
  <si>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</si>
  <si>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</si>
  <si>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</si>
  <si>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</si>
  <si>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</si>
  <si>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</si>
  <si>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</si>
  <si>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</si>
  <si>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</si>
  <si>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</si>
  <si>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</si>
  <si>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</si>
  <si>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</si>
  <si>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</si>
  <si>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</si>
  <si>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</si>
  <si>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</si>
  <si>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</si>
  <si>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</si>
  <si>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</si>
  <si>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</si>
  <si>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</si>
  <si>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</si>
  <si>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</si>
  <si>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</si>
  <si>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</si>
  <si>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</si>
  <si>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</si>
  <si>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</si>
  <si>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</si>
  <si>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</si>
  <si>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</si>
  <si>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</si>
  <si>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</si>
  <si>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</si>
  <si>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</si>
  <si>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</si>
  <si>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</si>
  <si>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</si>
  <si>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</si>
  <si>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</si>
  <si>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</si>
  <si>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</si>
  <si>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</si>
  <si>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</si>
  <si>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</si>
  <si>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</si>
  <si>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</si>
  <si>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</si>
  <si>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</si>
  <si>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</si>
  <si>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</si>
  <si>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</si>
  <si>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</si>
  <si>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</si>
  <si>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</si>
  <si>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</si>
  <si>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</si>
  <si>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</si>
  <si>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</si>
  <si>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</si>
  <si>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</si>
  <si>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</si>
  <si>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</si>
  <si>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</si>
  <si>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</si>
  <si>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</si>
  <si>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</si>
  <si>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</si>
  <si>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</si>
  <si>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</si>
  <si>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</si>
  <si>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</si>
  <si>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</si>
  <si>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</si>
  <si>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</si>
  <si>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</si>
  <si>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</si>
  <si>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</si>
  <si>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</si>
  <si>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</si>
  <si>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</si>
  <si>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</si>
  <si>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</si>
  <si>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</si>
  <si>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</si>
  <si>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</si>
  <si>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</si>
  <si>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</si>
  <si>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</si>
  <si>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</si>
  <si>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</si>
  <si>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</si>
  <si>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</si>
  <si>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</si>
  <si>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</si>
  <si>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</si>
  <si>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</si>
  <si>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</si>
  <si>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</si>
  <si>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</si>
  <si>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</si>
  <si>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</si>
  <si>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</si>
  <si>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</si>
  <si>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</si>
  <si>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</si>
  <si>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</si>
  <si>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</si>
  <si>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</si>
  <si>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</si>
  <si>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</si>
  <si>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</si>
  <si>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</si>
  <si>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</si>
  <si>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</si>
  <si>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</si>
  <si>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</si>
  <si>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</si>
  <si>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</si>
  <si>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</si>
  <si>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</si>
  <si>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</si>
  <si>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</si>
  <si>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</si>
  <si>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</si>
  <si>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</si>
  <si>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</si>
  <si>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</si>
  <si>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</si>
  <si>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</si>
  <si>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</si>
  <si>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</si>
  <si>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</si>
  <si>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</si>
  <si>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</si>
  <si>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</si>
  <si>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</si>
  <si>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</si>
  <si>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</si>
  <si>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</si>
  <si>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</si>
  <si>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</si>
  <si>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</si>
  <si>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</si>
  <si>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</si>
  <si>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</si>
  <si>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</si>
  <si>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</si>
  <si>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</si>
  <si>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</si>
  <si>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</si>
  <si>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</si>
  <si>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</si>
  <si>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</si>
  <si>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</si>
  <si>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</si>
  <si>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</si>
  <si>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</si>
  <si>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</si>
  <si>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</si>
  <si>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</si>
  <si>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</si>
  <si>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</si>
  <si>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</si>
  <si>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</si>
  <si>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</si>
  <si>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</si>
  <si>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</si>
  <si>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</si>
  <si>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</si>
  <si>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</si>
  <si>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</si>
  <si>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</si>
  <si>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</si>
  <si>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</si>
  <si>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</si>
  <si>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</si>
  <si>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</si>
  <si>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</si>
  <si>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</si>
  <si>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</si>
  <si>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</si>
  <si>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</si>
  <si>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</si>
  <si>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</si>
  <si>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</si>
  <si>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</si>
  <si>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</si>
  <si>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</si>
  <si>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</si>
  <si>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</si>
  <si>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</si>
  <si>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</si>
  <si>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</si>
  <si>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</si>
  <si>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</si>
  <si>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</si>
  <si>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</si>
  <si>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</si>
  <si>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</si>
  <si>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</si>
  <si>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</si>
  <si>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</si>
  <si>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</si>
  <si>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</si>
  <si>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</si>
  <si>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</si>
  <si>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</si>
  <si>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</si>
  <si>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</si>
  <si>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</si>
  <si>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</si>
  <si>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</si>
  <si>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</si>
  <si>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</si>
  <si>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</si>
  <si>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</si>
  <si>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</si>
  <si>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</si>
  <si>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</si>
  <si>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</si>
  <si>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</si>
  <si>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</si>
  <si>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</si>
  <si>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</si>
  <si>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</si>
  <si>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</si>
  <si>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</si>
  <si>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</si>
  <si>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</si>
  <si>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</si>
  <si>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</si>
  <si>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</si>
  <si>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</si>
  <si>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</si>
  <si>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</si>
  <si>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</si>
  <si>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</si>
  <si>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</si>
  <si>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</si>
  <si>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</si>
  <si>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</si>
  <si>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</si>
  <si>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</si>
  <si>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</si>
  <si>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</si>
  <si>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</si>
  <si>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</si>
  <si>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</si>
  <si>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</si>
  <si>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</si>
  <si>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</si>
  <si>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</si>
  <si>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</si>
  <si>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</si>
  <si>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</si>
  <si>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</si>
  <si>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</si>
  <si>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</si>
  <si>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</si>
  <si>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</si>
  <si>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</si>
  <si>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</si>
  <si>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</si>
  <si>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</si>
  <si>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</si>
  <si>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</si>
  <si>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</si>
  <si>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</si>
  <si>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</si>
  <si>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</si>
  <si>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</si>
  <si>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</si>
  <si>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</si>
  <si>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</si>
  <si>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</si>
  <si>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</si>
  <si>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</si>
  <si>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</si>
  <si>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</si>
  <si>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</si>
  <si>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</si>
  <si>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</si>
  <si>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</si>
  <si>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</si>
  <si>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</si>
  <si>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</si>
  <si>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</si>
  <si>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</si>
  <si>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</si>
  <si>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</si>
  <si>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</si>
  <si>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</si>
  <si>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</si>
  <si>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</si>
  <si>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</si>
  <si>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</si>
  <si>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</si>
  <si>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</si>
  <si>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</si>
  <si>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</si>
  <si>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</si>
  <si>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</si>
  <si>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</si>
  <si>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</si>
  <si>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</si>
  <si>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</si>
  <si>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</si>
  <si>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</si>
  <si>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</si>
  <si>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</si>
  <si>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</si>
  <si>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</si>
  <si>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</si>
  <si>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</si>
  <si>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</si>
  <si>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</si>
  <si>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</si>
  <si>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</si>
  <si>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</si>
  <si>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</si>
  <si>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</si>
  <si>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</si>
  <si>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</si>
  <si>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</si>
  <si>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</si>
  <si>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</si>
  <si>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</si>
  <si>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</si>
  <si>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</si>
  <si>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</si>
  <si>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</si>
  <si>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</si>
  <si>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</si>
  <si>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</si>
  <si>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</si>
  <si>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</si>
  <si>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</si>
  <si>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</si>
  <si>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</si>
  <si>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</si>
  <si>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</si>
  <si>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</si>
  <si>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</si>
  <si>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</si>
  <si>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</si>
  <si>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</si>
  <si>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</si>
  <si>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</si>
  <si>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</si>
  <si>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</si>
  <si>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</si>
  <si>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</si>
  <si>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</si>
  <si>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</si>
  <si>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</si>
  <si>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</si>
  <si>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</si>
  <si>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</si>
  <si>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</si>
  <si>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</si>
  <si>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</si>
  <si>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</si>
  <si>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</si>
  <si>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</si>
  <si>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</si>
  <si>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</si>
  <si>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</si>
  <si>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</si>
  <si>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</si>
  <si>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</si>
  <si>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</si>
  <si>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</si>
  <si>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</si>
  <si>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</si>
  <si>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</si>
  <si>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</si>
  <si>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</si>
  <si>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</si>
  <si>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</si>
  <si>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</si>
  <si>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</si>
  <si>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</si>
  <si>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</si>
  <si>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</si>
  <si>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</si>
  <si>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</si>
  <si>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</si>
  <si>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</si>
  <si>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</si>
  <si>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</si>
  <si>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</si>
  <si>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</si>
  <si>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</si>
  <si>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</si>
  <si>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</si>
  <si>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</si>
  <si>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</si>
  <si>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</si>
  <si>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</si>
  <si>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</si>
  <si>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</si>
  <si>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</si>
  <si>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</si>
  <si>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</si>
  <si>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</si>
  <si>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</si>
  <si>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</si>
  <si>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</si>
  <si>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</si>
  <si>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</si>
  <si>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</si>
  <si>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</si>
  <si>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</si>
  <si>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</si>
  <si>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</si>
  <si>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</si>
  <si>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</si>
  <si>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</si>
  <si>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</si>
  <si>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</si>
  <si>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</si>
  <si>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</si>
  <si>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</si>
  <si>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</si>
  <si>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</si>
  <si>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</si>
  <si>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</si>
  <si>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</si>
  <si>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</si>
  <si>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</si>
  <si>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</si>
  <si>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</si>
  <si>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</si>
  <si>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</si>
  <si>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</si>
  <si>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</si>
  <si>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</si>
  <si>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</si>
  <si>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</si>
  <si>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</si>
  <si>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</si>
  <si>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</si>
  <si>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</si>
  <si>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</si>
  <si>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</si>
  <si>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</si>
  <si>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</si>
  <si>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</si>
  <si>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</si>
  <si>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</si>
  <si>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</si>
  <si>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</si>
  <si>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</si>
  <si>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</si>
  <si>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</si>
  <si>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</si>
  <si>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</si>
  <si>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</si>
  <si>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</si>
  <si>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</si>
  <si>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</si>
  <si>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</si>
  <si>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</si>
  <si>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</si>
  <si>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</si>
  <si>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</si>
  <si>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</si>
  <si>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</si>
  <si>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</si>
  <si>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</si>
  <si>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</si>
  <si>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</si>
  <si>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</si>
  <si>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</si>
  <si>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</si>
  <si>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</si>
  <si>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</si>
  <si>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</si>
  <si>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</si>
  <si>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</si>
  <si>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</si>
  <si>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</si>
  <si>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</si>
  <si>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</si>
  <si>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</si>
  <si>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</si>
  <si>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</si>
  <si>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</si>
  <si>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</si>
  <si>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</si>
  <si>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</si>
  <si>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</si>
  <si>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</si>
  <si>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</si>
  <si>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</si>
  <si>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</si>
  <si>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</si>
  <si>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</si>
  <si>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</si>
  <si>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</si>
  <si>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</si>
  <si>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</si>
  <si>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</si>
  <si>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</si>
  <si>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</si>
  <si>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</si>
  <si>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</si>
  <si>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</si>
  <si>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</si>
  <si>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</si>
  <si>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</si>
  <si>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</si>
  <si>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</si>
  <si>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</si>
  <si>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</si>
  <si>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</si>
  <si>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</si>
  <si>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</si>
  <si>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</si>
  <si>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</si>
  <si>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</si>
  <si>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</si>
  <si>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</si>
  <si>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</si>
  <si>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</si>
  <si>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</si>
  <si>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</si>
  <si>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</si>
  <si>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</si>
  <si>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</si>
  <si>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</si>
  <si>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</si>
  <si>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</si>
  <si>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</si>
  <si>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</si>
  <si>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</si>
  <si>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</si>
  <si>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</si>
  <si>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</si>
  <si>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</si>
  <si>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</si>
  <si>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</si>
  <si>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</si>
  <si>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</si>
  <si>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</si>
  <si>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</si>
  <si>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</si>
  <si>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</si>
  <si>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</si>
  <si>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</si>
  <si>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</si>
  <si>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</si>
  <si>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</si>
  <si>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</si>
  <si>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</si>
  <si>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</si>
  <si>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</si>
  <si>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</si>
  <si>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</si>
  <si>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</si>
  <si>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</si>
  <si>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</si>
  <si>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</si>
  <si>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</si>
  <si>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</si>
  <si>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</si>
  <si>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</si>
  <si>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</si>
  <si>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</si>
  <si>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</si>
  <si>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</si>
  <si>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</si>
  <si>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</si>
  <si>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</si>
  <si>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</si>
  <si>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</si>
  <si>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</si>
  <si>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</si>
  <si>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</si>
  <si>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</si>
  <si>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</si>
  <si>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</si>
  <si>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</si>
  <si>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</si>
  <si>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</si>
  <si>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</si>
  <si>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</si>
  <si>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</si>
  <si>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</si>
  <si>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</si>
  <si>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</si>
  <si>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</si>
  <si>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</si>
  <si>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</si>
  <si>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</si>
  <si>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</si>
  <si>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</si>
  <si>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</si>
  <si>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</si>
  <si>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</si>
  <si>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</si>
  <si>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</si>
  <si>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</si>
  <si>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</si>
  <si>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</si>
  <si>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</si>
  <si>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</si>
  <si>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</si>
  <si>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</si>
  <si>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</si>
  <si>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</si>
  <si>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</si>
  <si>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</si>
  <si>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</si>
  <si>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</si>
  <si>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</si>
  <si>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</si>
  <si>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</si>
  <si>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</si>
  <si>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</si>
  <si>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</si>
  <si>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</si>
  <si>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</si>
  <si>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</si>
  <si>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</si>
  <si>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</si>
  <si>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</si>
  <si>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</si>
  <si>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</si>
  <si>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</si>
  <si>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</si>
  <si>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</si>
  <si>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</si>
  <si>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</si>
  <si>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</si>
  <si>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</si>
  <si>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</si>
  <si>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</si>
  <si>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</si>
  <si>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</si>
  <si>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</si>
  <si>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</si>
  <si>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</si>
  <si>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</si>
  <si>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</si>
  <si>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</si>
  <si>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</si>
  <si>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</si>
  <si>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</si>
  <si>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</si>
  <si>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</si>
  <si>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</si>
  <si>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</si>
  <si>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</si>
  <si>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</si>
  <si>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</si>
  <si>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</si>
  <si>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</si>
  <si>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</si>
  <si>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</si>
  <si>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</si>
  <si>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</si>
  <si>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</si>
  <si>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</si>
  <si>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</si>
  <si>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</si>
  <si>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</si>
  <si>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</si>
  <si>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</si>
  <si>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</si>
  <si>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</si>
  <si>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</si>
  <si>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</si>
  <si>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</si>
  <si>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</si>
  <si>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</si>
  <si>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</si>
  <si>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</si>
  <si>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</si>
  <si>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</si>
  <si>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</si>
  <si>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</si>
  <si>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</si>
  <si>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</si>
  <si>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</si>
  <si>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</si>
  <si>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</si>
  <si>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</si>
  <si>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</si>
  <si>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</si>
  <si>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</si>
  <si>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</si>
  <si>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</si>
  <si>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</si>
  <si>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</si>
  <si>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</si>
  <si>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</si>
  <si>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</si>
  <si>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</si>
  <si>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</si>
  <si>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</si>
  <si>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</si>
  <si>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</si>
  <si>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</si>
  <si>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</si>
  <si>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</si>
  <si>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</si>
  <si>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</si>
  <si>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</si>
  <si>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</si>
  <si>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</si>
  <si>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</si>
  <si>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</si>
  <si>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</si>
  <si>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</si>
  <si>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</si>
  <si>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</si>
  <si>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</si>
  <si>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</si>
  <si>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</si>
  <si>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</si>
  <si>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</si>
  <si>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</si>
  <si>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</si>
  <si>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</si>
  <si>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</si>
  <si>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</si>
  <si>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</si>
  <si>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</si>
  <si>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</si>
  <si>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</si>
  <si>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</si>
  <si>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</si>
  <si>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</si>
  <si>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</si>
  <si>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</si>
  <si>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</si>
  <si>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</si>
  <si>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</si>
  <si>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</si>
  <si>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</si>
  <si>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</si>
  <si>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</si>
  <si>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</si>
  <si>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</si>
  <si>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</si>
  <si>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</si>
  <si>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</si>
  <si>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</si>
  <si>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</si>
  <si>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</si>
  <si>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</si>
  <si>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</si>
  <si>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</si>
  <si>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</si>
  <si>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</si>
  <si>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</si>
  <si>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</si>
  <si>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</si>
  <si>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</si>
  <si>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</si>
  <si>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</si>
  <si>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</si>
  <si>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</si>
  <si>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</si>
  <si>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</si>
  <si>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</si>
  <si>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</si>
  <si>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</si>
  <si>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</si>
  <si>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</si>
  <si>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</si>
  <si>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</si>
  <si>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</si>
  <si>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</si>
  <si>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</si>
  <si>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</si>
  <si>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</si>
  <si>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</si>
  <si>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</si>
  <si>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</si>
  <si>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</si>
  <si>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</si>
  <si>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</si>
  <si>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</si>
  <si>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</si>
  <si>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</si>
  <si>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</si>
  <si>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</si>
  <si>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</si>
  <si>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</si>
  <si>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</si>
  <si>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</si>
  <si>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</si>
  <si>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</si>
  <si>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</si>
  <si>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</si>
  <si>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</si>
  <si>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</si>
  <si>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</si>
  <si>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</si>
  <si>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</si>
  <si>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</si>
  <si>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</si>
  <si>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</si>
  <si>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</si>
  <si>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</si>
  <si>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</si>
  <si>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</si>
  <si>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</si>
  <si>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</si>
  <si>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</si>
  <si>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</si>
  <si>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</si>
  <si>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</si>
  <si>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</si>
  <si>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</si>
  <si>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</si>
  <si>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</si>
  <si>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</si>
  <si>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</si>
  <si>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</si>
  <si>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</si>
  <si>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</si>
  <si>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</si>
  <si>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</si>
  <si>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</si>
  <si>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</si>
  <si>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</si>
  <si>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</si>
  <si>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</si>
  <si>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</si>
  <si>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</si>
  <si>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</si>
  <si>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</si>
  <si>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</si>
  <si>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</si>
  <si>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</si>
  <si>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</si>
  <si>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</si>
  <si>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</si>
  <si>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</si>
  <si>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</si>
  <si>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</si>
  <si>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</si>
  <si>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</si>
  <si>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</si>
  <si>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</si>
  <si>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</si>
  <si>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</si>
  <si>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</si>
  <si>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</si>
  <si>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</si>
  <si>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</si>
  <si>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</si>
  <si>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</si>
  <si>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</si>
  <si>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</si>
  <si>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</si>
  <si>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</si>
  <si>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</si>
  <si>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</si>
  <si>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</si>
  <si>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</si>
  <si>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</si>
  <si>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</si>
  <si>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</si>
  <si>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</si>
  <si>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</si>
  <si>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</si>
  <si>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</si>
  <si>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</si>
  <si>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</si>
  <si>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</si>
  <si>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</si>
  <si>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</si>
  <si>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</si>
  <si>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</si>
  <si>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</si>
  <si>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</si>
  <si>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</si>
  <si>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</si>
  <si>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</si>
  <si>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</si>
  <si>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</si>
  <si>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</si>
  <si>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</si>
  <si>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</si>
  <si>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</si>
  <si>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</si>
  <si>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</si>
  <si>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</si>
  <si>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</si>
  <si>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</si>
  <si>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</si>
  <si>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</si>
  <si>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</si>
  <si>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</si>
  <si>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</si>
  <si>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</si>
  <si>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</si>
  <si>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</si>
  <si>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</si>
  <si>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</si>
  <si>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</si>
  <si>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</si>
  <si>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</si>
  <si>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</si>
  <si>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</si>
  <si>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</si>
  <si>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</si>
  <si>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</si>
  <si>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</si>
  <si>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</si>
  <si>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</si>
  <si>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</si>
  <si>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</si>
  <si>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</si>
  <si>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</si>
  <si>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</si>
  <si>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</si>
  <si>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</si>
  <si>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</si>
  <si>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</si>
  <si>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</si>
  <si>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</si>
  <si>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</si>
  <si>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</si>
  <si>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</si>
  <si>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</si>
  <si>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</si>
  <si>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</si>
  <si>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</si>
  <si>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</si>
  <si>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</si>
  <si>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</si>
  <si>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</si>
  <si>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</si>
  <si>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</si>
  <si>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</si>
  <si>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</si>
  <si>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</si>
  <si>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</si>
  <si>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</si>
  <si>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</si>
  <si>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</si>
  <si>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</si>
  <si>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</si>
  <si>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</si>
  <si>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</si>
  <si>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</si>
  <si>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</si>
  <si>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</si>
  <si>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</si>
  <si>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</si>
  <si>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</si>
  <si>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</si>
  <si>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</si>
  <si>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</si>
  <si>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</si>
  <si>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</si>
  <si>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</si>
  <si>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</si>
  <si>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</si>
  <si>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</si>
  <si>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</si>
  <si>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</si>
  <si>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</si>
  <si>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</si>
  <si>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</si>
  <si>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</si>
  <si>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</si>
  <si>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</si>
  <si>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</si>
  <si>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</si>
  <si>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</si>
  <si>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</si>
  <si>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</si>
  <si>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</si>
  <si>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</si>
  <si>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</si>
  <si>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</si>
  <si>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</si>
  <si>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</si>
  <si>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</si>
  <si>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</si>
  <si>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</si>
  <si>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</si>
  <si>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</si>
  <si>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</si>
  <si>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</si>
  <si>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</si>
  <si>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</si>
  <si>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</si>
  <si>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</si>
  <si>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</si>
  <si>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</si>
  <si>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</si>
  <si>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</si>
  <si>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</si>
  <si>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</si>
  <si>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</si>
  <si>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</si>
  <si>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</si>
  <si>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</si>
  <si>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</si>
  <si>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</si>
  <si>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</si>
  <si>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</si>
  <si>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</si>
  <si>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</si>
  <si>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</si>
  <si>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</si>
  <si>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</si>
  <si>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</si>
  <si>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</si>
  <si>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</si>
  <si>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</si>
  <si>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</si>
  <si>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</si>
  <si>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</si>
  <si>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</si>
  <si>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</si>
  <si>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</si>
  <si>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</si>
  <si>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</si>
  <si>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</si>
  <si>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</si>
  <si>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</si>
  <si>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</si>
  <si>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</si>
  <si>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</si>
  <si>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</si>
  <si>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</si>
  <si>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</si>
  <si>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</si>
  <si>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</si>
  <si>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</si>
  <si>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</si>
  <si>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</si>
  <si>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</si>
  <si>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</si>
  <si>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</si>
  <si>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</si>
  <si>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</si>
  <si>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</si>
  <si>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</si>
  <si>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</si>
  <si>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</si>
  <si>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</si>
  <si>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</si>
  <si>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</si>
  <si>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</si>
  <si>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</si>
  <si>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</si>
  <si>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</si>
  <si>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</si>
  <si>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</si>
  <si>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</si>
  <si>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</si>
  <si>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</si>
  <si>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</si>
  <si>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</si>
  <si>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</si>
  <si>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</si>
  <si>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</si>
  <si>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</si>
  <si>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</si>
  <si>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</si>
  <si>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</si>
  <si>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</si>
  <si>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</si>
  <si>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</si>
  <si>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</si>
  <si>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</si>
  <si>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</si>
  <si>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</si>
  <si>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</si>
  <si>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</si>
  <si>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</si>
  <si>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</si>
  <si>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</si>
  <si>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</si>
  <si>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</si>
  <si>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</si>
  <si>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</si>
  <si>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</si>
  <si>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</si>
  <si>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</si>
  <si>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</si>
  <si>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</si>
  <si>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</si>
  <si>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</si>
  <si>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</si>
  <si>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</si>
  <si>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</si>
  <si>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</si>
  <si>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</si>
  <si>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</si>
  <si>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</si>
  <si>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</si>
  <si>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</si>
  <si>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</si>
  <si>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</si>
  <si>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</si>
  <si>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</si>
  <si>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</si>
  <si>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</si>
  <si>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</si>
  <si>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</si>
  <si>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</si>
  <si>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</si>
  <si>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</si>
  <si>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</si>
  <si>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</si>
  <si>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</si>
  <si>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</si>
  <si>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</si>
  <si>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</si>
  <si>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</si>
  <si>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</si>
  <si>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</si>
  <si>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</si>
  <si>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</si>
  <si>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</si>
  <si>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</si>
  <si>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</si>
  <si>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</si>
  <si>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</si>
  <si>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</si>
  <si>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</si>
  <si>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</si>
  <si>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</si>
  <si>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</si>
  <si>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</si>
  <si>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</si>
  <si>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</si>
  <si>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</si>
  <si>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</si>
  <si>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</si>
  <si>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</si>
  <si>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</si>
  <si>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</si>
  <si>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</si>
  <si>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</si>
  <si>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</si>
  <si>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</si>
  <si>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</si>
  <si>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</si>
  <si>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</si>
  <si>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</si>
  <si>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</si>
  <si>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</si>
  <si>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</si>
  <si>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</si>
  <si>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</si>
  <si>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</si>
  <si>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</si>
  <si>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</si>
  <si>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</si>
  <si>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</si>
  <si>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</si>
  <si>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</si>
  <si>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</si>
  <si>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</si>
  <si>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</si>
  <si>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</si>
  <si>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</si>
  <si>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</si>
  <si>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</si>
  <si>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</si>
  <si>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</si>
  <si>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</si>
  <si>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</si>
  <si>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</si>
  <si>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</si>
  <si>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</si>
  <si>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</si>
  <si>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</si>
  <si>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</si>
  <si>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</si>
  <si>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</si>
  <si>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</si>
  <si>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</si>
  <si>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</si>
  <si>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</si>
  <si>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</si>
  <si>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</si>
  <si>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</si>
  <si>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</si>
  <si>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</si>
  <si>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</si>
  <si>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</si>
  <si>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</si>
  <si>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</si>
  <si>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</si>
  <si>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</si>
  <si>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</si>
  <si>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</si>
  <si>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</si>
  <si>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</si>
  <si>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</si>
  <si>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</si>
  <si>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</si>
  <si>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</si>
  <si>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</si>
  <si>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</si>
  <si>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</si>
  <si>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</si>
  <si>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</si>
  <si>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</si>
  <si>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</si>
  <si>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</si>
  <si>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</si>
  <si>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</si>
  <si>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</si>
  <si>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</si>
  <si>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</si>
  <si>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</si>
  <si>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</si>
  <si>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</si>
  <si>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</si>
  <si>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</si>
  <si>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</si>
  <si>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</si>
  <si>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</si>
  <si>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</si>
  <si>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</si>
  <si>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</si>
  <si>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</si>
  <si>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</si>
  <si>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</si>
  <si>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</si>
  <si>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</si>
  <si>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</si>
  <si>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</si>
  <si>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</si>
  <si>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</si>
  <si>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</si>
  <si>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</si>
  <si>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</si>
  <si>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</si>
  <si>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</si>
  <si>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</si>
  <si>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</si>
  <si>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</si>
  <si>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</si>
  <si>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</si>
  <si>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</si>
  <si>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</si>
  <si>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</si>
  <si>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</si>
  <si>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</si>
  <si>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</si>
  <si>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</si>
  <si>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</si>
  <si>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</si>
  <si>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</si>
  <si>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</si>
  <si>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</si>
  <si>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</si>
  <si>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</si>
  <si>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</si>
  <si>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</si>
  <si>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</si>
  <si>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</si>
  <si>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</si>
  <si>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</si>
  <si>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</si>
  <si>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</si>
  <si>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</si>
  <si>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</si>
  <si>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</si>
  <si>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</si>
  <si>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</si>
  <si>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</si>
  <si>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</si>
  <si>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</si>
  <si>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</si>
  <si>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</si>
  <si>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</si>
  <si>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</si>
  <si>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</si>
  <si>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</si>
  <si>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</si>
  <si>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</si>
  <si>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</si>
  <si>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</si>
  <si>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</si>
  <si>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</si>
  <si>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</si>
  <si>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</si>
  <si>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</si>
  <si>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</si>
  <si>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</si>
  <si>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</si>
  <si>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</si>
  <si>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</si>
  <si>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</si>
  <si>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</si>
  <si>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</si>
  <si>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</si>
  <si>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</si>
  <si>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</si>
  <si>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</si>
  <si>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</si>
  <si>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</si>
  <si>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</si>
  <si>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</si>
  <si>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</si>
  <si>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</si>
  <si>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</si>
  <si>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</si>
  <si>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</si>
  <si>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</si>
  <si>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</si>
  <si>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</si>
  <si>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</si>
  <si>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</si>
  <si>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</si>
  <si>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</si>
  <si>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</si>
  <si>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</si>
  <si>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</si>
  <si>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</si>
  <si>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</si>
  <si>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</si>
  <si>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</si>
  <si>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</si>
  <si>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</si>
  <si>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</si>
  <si>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</si>
  <si>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</si>
  <si>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</si>
  <si>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</si>
  <si>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</si>
  <si>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</si>
  <si>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</si>
  <si>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</si>
  <si>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</si>
  <si>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</si>
  <si>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</si>
  <si>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</si>
  <si>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</si>
  <si>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</si>
  <si>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</si>
  <si>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</si>
  <si>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</si>
  <si>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</si>
  <si>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</si>
  <si>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</si>
  <si>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</si>
  <si>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</si>
  <si>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</si>
  <si>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</si>
  <si>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</si>
  <si>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</si>
  <si>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</si>
  <si>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</si>
  <si>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</si>
  <si>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</si>
  <si>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</si>
  <si>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</si>
  <si>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</si>
  <si>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</si>
  <si>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</si>
  <si>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</si>
  <si>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</si>
  <si>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</si>
  <si>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</si>
  <si>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</si>
  <si>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</si>
  <si>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</si>
  <si>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</si>
  <si>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</si>
  <si>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</si>
  <si>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</si>
  <si>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</si>
  <si>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</si>
  <si>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</si>
  <si>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</si>
  <si>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</si>
  <si>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</si>
  <si>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</si>
  <si>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</si>
  <si>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</si>
  <si>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</si>
  <si>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</si>
  <si>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</si>
  <si>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</si>
  <si>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</si>
  <si>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</si>
  <si>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</si>
  <si>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</si>
  <si>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</si>
  <si>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</si>
  <si>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</si>
  <si>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</si>
  <si>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</si>
  <si>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</si>
  <si>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</si>
  <si>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</si>
  <si>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</si>
  <si>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</si>
  <si>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</si>
  <si>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</si>
  <si>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</si>
  <si>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</si>
  <si>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</si>
  <si>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</si>
  <si>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</si>
  <si>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</si>
  <si>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</si>
  <si>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</si>
  <si>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</si>
  <si>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</si>
  <si>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</si>
  <si>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</si>
  <si>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</si>
  <si>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</si>
  <si>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</si>
  <si>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</si>
  <si>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</si>
  <si>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</si>
  <si>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</si>
  <si>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</si>
  <si>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</si>
  <si>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</si>
  <si>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</si>
  <si>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</si>
  <si>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</si>
  <si>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</si>
  <si>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</si>
  <si>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</si>
  <si>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</si>
  <si>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</si>
  <si>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</si>
  <si>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</si>
  <si>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</si>
  <si>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</si>
  <si>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</si>
  <si>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</si>
  <si>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</si>
  <si>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</si>
  <si>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</si>
  <si>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</si>
  <si>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</si>
  <si>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</si>
  <si>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</si>
  <si>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</si>
  <si>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</si>
  <si>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</si>
  <si>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</si>
  <si>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</si>
  <si>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</si>
  <si>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</si>
  <si>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</si>
  <si>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</si>
  <si>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</si>
  <si>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</si>
  <si>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</si>
  <si>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</si>
  <si>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</si>
  <si>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</si>
  <si>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</si>
  <si>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</si>
  <si>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</si>
  <si>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</si>
  <si>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</si>
  <si>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</si>
  <si>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</si>
  <si>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</si>
  <si>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</si>
  <si>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</si>
  <si>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</si>
  <si>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</si>
  <si>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</si>
  <si>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</si>
  <si>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</si>
  <si>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</si>
  <si>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</si>
  <si>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</si>
  <si>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</si>
  <si>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</si>
  <si>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</si>
  <si>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</si>
  <si>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</si>
  <si>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</si>
  <si>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</si>
  <si>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</si>
  <si>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</si>
  <si>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</si>
  <si>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</si>
  <si>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</si>
  <si>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</si>
  <si>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</si>
  <si>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</si>
  <si>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</si>
  <si>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</si>
  <si>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</si>
  <si>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</si>
  <si>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</si>
  <si>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</si>
  <si>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</si>
  <si>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</si>
  <si>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</si>
  <si>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</si>
  <si>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</si>
  <si>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</si>
  <si>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</si>
  <si>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</si>
  <si>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</si>
  <si>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</si>
  <si>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</si>
  <si>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</si>
  <si>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</si>
  <si>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</si>
  <si>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</si>
  <si>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</si>
  <si>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</si>
  <si>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</si>
  <si>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</si>
  <si>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</si>
  <si>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</si>
  <si>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</si>
  <si>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</si>
  <si>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</si>
  <si>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</si>
  <si>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</si>
  <si>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</si>
  <si>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</si>
  <si>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</si>
  <si>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</si>
  <si>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</si>
  <si>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</si>
  <si>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</si>
  <si>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</si>
  <si>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</si>
  <si>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</si>
  <si>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</si>
  <si>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</si>
  <si>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</si>
  <si>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</si>
  <si>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</si>
  <si>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</si>
  <si>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</si>
  <si>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</si>
  <si>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</si>
  <si>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</si>
  <si>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</si>
  <si>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</si>
  <si>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</si>
  <si>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</si>
  <si>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</si>
  <si>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</si>
  <si>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</si>
  <si>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</si>
  <si>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</si>
  <si>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</si>
  <si>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</si>
  <si>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</si>
  <si>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</si>
  <si>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</si>
  <si>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</si>
  <si>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</si>
  <si>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</si>
  <si>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</si>
  <si>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</si>
  <si>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</si>
  <si>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</si>
  <si>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</si>
  <si>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</si>
  <si>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</si>
  <si>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</si>
  <si>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</si>
  <si>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</si>
  <si>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</si>
  <si>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</si>
  <si>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</si>
  <si>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</si>
  <si>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</si>
  <si>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</si>
  <si>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</si>
  <si>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</si>
  <si>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</si>
  <si>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</si>
  <si>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</si>
  <si>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</si>
  <si>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</si>
  <si>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</si>
  <si>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</si>
  <si>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</si>
  <si>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</si>
  <si>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</si>
  <si>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</si>
  <si>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</si>
  <si>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</si>
  <si>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</si>
  <si>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</si>
  <si>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</si>
  <si>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</si>
  <si>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</si>
  <si>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</si>
  <si>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</si>
  <si>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</si>
  <si>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</si>
  <si>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</si>
  <si>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</si>
  <si>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</si>
  <si>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</si>
  <si>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</si>
  <si>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</si>
  <si>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</si>
  <si>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</si>
  <si>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</si>
  <si>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</si>
  <si>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</si>
  <si>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</si>
  <si>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</si>
  <si>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</si>
  <si>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</si>
  <si>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</si>
  <si>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</si>
  <si>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</si>
  <si>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</si>
  <si>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</si>
  <si>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</si>
  <si>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</si>
  <si>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</si>
  <si>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</si>
  <si>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</si>
  <si>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</si>
  <si>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</si>
  <si>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</si>
  <si>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</si>
  <si>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</si>
  <si>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</si>
  <si>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</si>
  <si>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</si>
  <si>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</si>
  <si>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</si>
  <si>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</si>
  <si>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</si>
  <si>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</si>
  <si>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</si>
  <si>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</si>
  <si>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</si>
  <si>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</si>
  <si>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</si>
  <si>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</si>
  <si>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</si>
  <si>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</si>
  <si>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</si>
  <si>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</si>
  <si>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</si>
  <si>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</si>
  <si>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</si>
  <si>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</si>
  <si>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</si>
  <si>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</si>
  <si>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</si>
  <si>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</si>
  <si>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</si>
  <si>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</si>
  <si>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</si>
  <si>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</si>
  <si>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</si>
  <si>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</si>
  <si>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</si>
  <si>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</si>
  <si>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</si>
  <si>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</si>
  <si>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</si>
  <si>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</si>
  <si>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</si>
  <si>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</si>
  <si>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</si>
  <si>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</si>
  <si>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</si>
  <si>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</si>
  <si>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</si>
  <si>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</si>
  <si>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</si>
  <si>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</si>
  <si>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</si>
  <si>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</si>
  <si>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</si>
  <si>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</si>
  <si>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</si>
  <si>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</si>
  <si>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</si>
  <si>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</si>
  <si>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</si>
  <si>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</si>
  <si>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</si>
  <si>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</si>
  <si>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</si>
  <si>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</si>
  <si>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</si>
  <si>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</si>
  <si>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</si>
  <si>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</si>
  <si>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</si>
  <si>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</si>
  <si>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</si>
  <si>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</si>
  <si>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</si>
  <si>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</si>
  <si>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</si>
  <si>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</si>
  <si>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</si>
  <si>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</si>
  <si>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</si>
  <si>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</si>
  <si>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</si>
  <si>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</si>
  <si>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</si>
  <si>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</si>
  <si>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</si>
  <si>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</si>
  <si>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</si>
  <si>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</si>
  <si>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</si>
  <si>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</si>
  <si>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</si>
  <si>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</si>
  <si>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</si>
  <si>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</si>
  <si>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</si>
  <si>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</si>
  <si>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</si>
  <si>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</si>
  <si>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</si>
  <si>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</si>
  <si>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</si>
  <si>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</si>
  <si>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</si>
  <si>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</si>
  <si>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</si>
  <si>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</si>
  <si>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</si>
  <si>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</si>
  <si>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</si>
  <si>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</si>
  <si>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</si>
  <si>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</si>
  <si>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</si>
  <si>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</si>
  <si>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</si>
  <si>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</si>
  <si>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</si>
  <si>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</si>
  <si>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</si>
  <si>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</si>
  <si>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</si>
  <si>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</si>
  <si>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</si>
  <si>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</si>
  <si>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</si>
  <si>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</si>
  <si>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</si>
  <si>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</si>
  <si>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</si>
  <si>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</si>
  <si>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</si>
  <si>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</si>
  <si>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</si>
  <si>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</si>
  <si>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</si>
  <si>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</si>
  <si>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</si>
  <si>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</si>
  <si>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</si>
  <si>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</si>
  <si>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</si>
  <si>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</si>
  <si>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</si>
  <si>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</si>
  <si>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</si>
  <si>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</si>
  <si>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</si>
  <si>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</si>
  <si>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</si>
  <si>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</si>
  <si>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</si>
  <si>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</si>
  <si>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</si>
  <si>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</si>
  <si>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</si>
  <si>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</si>
  <si>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</si>
  <si>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</si>
  <si>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</si>
  <si>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</si>
  <si>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</si>
  <si>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</si>
  <si>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</si>
  <si>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</si>
  <si>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</si>
  <si>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</si>
  <si>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</si>
  <si>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</si>
  <si>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</si>
  <si>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</si>
  <si>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</si>
  <si>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</si>
  <si>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</si>
  <si>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</si>
  <si>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</si>
  <si>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</si>
  <si>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</si>
  <si>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</si>
  <si>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</si>
  <si>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</si>
  <si>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</si>
  <si>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</si>
  <si>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</si>
  <si>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</si>
  <si>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</si>
  <si>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</si>
  <si>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</si>
  <si>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</si>
  <si>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</si>
  <si>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</si>
  <si>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</si>
  <si>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</si>
  <si>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</si>
  <si>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</si>
  <si>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</si>
  <si>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</si>
  <si>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</si>
  <si>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</si>
  <si>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</si>
  <si>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</si>
  <si>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</si>
  <si>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</si>
  <si>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</si>
  <si>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</si>
  <si>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</si>
  <si>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</si>
  <si>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</si>
  <si>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</si>
  <si>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</si>
  <si>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</si>
  <si>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</si>
  <si>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</si>
  <si>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</si>
  <si>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</si>
  <si>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</si>
  <si>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</si>
  <si>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</si>
  <si>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</si>
  <si>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</si>
  <si>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</si>
  <si>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</si>
  <si>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</si>
  <si>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</si>
  <si>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</si>
  <si>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</si>
  <si>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</si>
  <si>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</si>
  <si>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</si>
  <si>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</si>
  <si>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</si>
  <si>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</si>
  <si>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</si>
  <si>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</si>
  <si>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</si>
  <si>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</si>
  <si>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</si>
  <si>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</si>
  <si>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</si>
  <si>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</si>
  <si>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</si>
  <si>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</si>
  <si>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</si>
  <si>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</si>
  <si>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</si>
  <si>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</si>
  <si>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</si>
  <si>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</si>
  <si>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</si>
  <si>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</si>
  <si>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</si>
  <si>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</si>
  <si>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</si>
  <si>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</si>
  <si>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</si>
  <si>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</si>
  <si>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</si>
  <si>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</si>
  <si>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</si>
  <si>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</si>
  <si>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</si>
  <si>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</si>
  <si>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</si>
  <si>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</si>
  <si>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</si>
  <si>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</si>
  <si>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</si>
  <si>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</si>
  <si>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</si>
  <si>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</si>
  <si>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</si>
  <si>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</si>
  <si>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</si>
  <si>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</si>
  <si>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</si>
  <si>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</si>
  <si>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</si>
  <si>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</si>
  <si>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</si>
  <si>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</si>
  <si>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</si>
  <si>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</si>
  <si>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</si>
  <si>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</si>
  <si>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</si>
  <si>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</si>
  <si>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</si>
  <si>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</si>
  <si>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</si>
  <si>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</si>
  <si>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</si>
  <si>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</si>
  <si>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</si>
  <si>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</si>
  <si>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</si>
  <si>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</si>
  <si>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</si>
  <si>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</si>
  <si>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</si>
  <si>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</si>
  <si>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</si>
  <si>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</si>
  <si>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</si>
  <si>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</si>
  <si>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</si>
  <si>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</si>
  <si>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</si>
  <si>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</si>
  <si>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</si>
  <si>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</si>
  <si>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</si>
  <si>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</si>
  <si>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</si>
  <si>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</si>
  <si>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</si>
  <si>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</si>
  <si>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</si>
  <si>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</si>
  <si>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</si>
  <si>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</si>
  <si>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</si>
  <si>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</si>
  <si>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</si>
  <si>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</si>
  <si>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</si>
  <si>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</si>
  <si>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</si>
  <si>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</si>
  <si>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</si>
  <si>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</si>
  <si>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</si>
  <si>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</si>
  <si>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</si>
  <si>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</si>
  <si>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</si>
  <si>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</si>
  <si>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</si>
  <si>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</si>
  <si>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</si>
  <si>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</si>
  <si>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</si>
  <si>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</si>
  <si>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</si>
  <si>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</si>
  <si>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</si>
  <si>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</si>
  <si>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</si>
  <si>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</si>
  <si>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</si>
  <si>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</si>
  <si>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</si>
  <si>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</si>
  <si>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</si>
  <si>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</si>
  <si>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</si>
  <si>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</si>
  <si>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</si>
  <si>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</si>
  <si>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</si>
  <si>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</si>
  <si>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</si>
  <si>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</si>
  <si>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</si>
  <si>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</si>
  <si>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</si>
  <si>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</si>
  <si>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</si>
  <si>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</si>
  <si>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</si>
  <si>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</si>
  <si>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</si>
  <si>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</si>
  <si>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</si>
  <si>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</si>
  <si>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</si>
  <si>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</si>
  <si>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</si>
  <si>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</si>
  <si>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</si>
  <si>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</si>
  <si>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</si>
  <si>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</si>
  <si>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</si>
  <si>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</si>
  <si>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</si>
  <si>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</si>
  <si>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</si>
  <si>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</si>
  <si>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</si>
  <si>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</si>
  <si>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</si>
  <si>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</si>
  <si>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</si>
  <si>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</si>
  <si>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</si>
  <si>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</si>
  <si>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</si>
  <si>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</si>
  <si>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</si>
  <si>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</si>
  <si>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</si>
  <si>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</si>
  <si>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</si>
  <si>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</si>
  <si>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</si>
  <si>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</si>
  <si>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</si>
  <si>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</si>
  <si>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</si>
  <si>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</si>
  <si>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</si>
  <si>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</si>
  <si>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</si>
  <si>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</si>
  <si>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</si>
  <si>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</si>
  <si>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</si>
  <si>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</si>
  <si>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</si>
  <si>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</si>
  <si>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</si>
  <si>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</si>
  <si>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</si>
  <si>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</si>
  <si>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</si>
  <si>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</si>
  <si>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</si>
  <si>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</si>
  <si>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</si>
  <si>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</si>
  <si>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</si>
  <si>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</si>
  <si>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</si>
  <si>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</si>
  <si>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</si>
  <si>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</si>
  <si>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</si>
  <si>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</si>
  <si>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</si>
  <si>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</si>
  <si>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</si>
  <si>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</si>
  <si>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</si>
  <si>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</si>
  <si>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</si>
  <si>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</si>
  <si>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</si>
  <si>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</si>
  <si>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</si>
  <si>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</si>
  <si>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</si>
  <si>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</si>
  <si>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</si>
  <si>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</si>
  <si>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</si>
  <si>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</si>
  <si>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</si>
  <si>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</si>
  <si>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</si>
  <si>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</si>
  <si>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</si>
  <si>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</si>
  <si>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</si>
  <si>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</si>
  <si>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</si>
  <si>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</si>
  <si>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</si>
  <si>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</si>
  <si>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</si>
  <si>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</si>
  <si>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</si>
  <si>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</si>
  <si>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</si>
  <si>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</si>
  <si>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</si>
  <si>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</si>
  <si>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</si>
  <si>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</si>
  <si>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</si>
  <si>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</si>
  <si>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</si>
  <si>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</si>
  <si>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</si>
  <si>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</si>
  <si>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</si>
  <si>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</si>
  <si>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</si>
  <si>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</si>
  <si>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</si>
  <si>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</si>
  <si>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</si>
  <si>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</si>
  <si>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</si>
  <si>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</si>
  <si>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</si>
  <si>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</si>
  <si>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</si>
  <si>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</si>
  <si>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</si>
  <si>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</si>
  <si>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</si>
  <si>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</si>
  <si>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</si>
  <si>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</si>
  <si>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</si>
  <si>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</si>
  <si>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</si>
  <si>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</si>
  <si>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</si>
  <si>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</si>
  <si>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</si>
  <si>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</si>
  <si>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</si>
  <si>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</si>
  <si>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</si>
  <si>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</si>
  <si>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</si>
  <si>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</si>
  <si>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</si>
  <si>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</si>
  <si>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</si>
  <si>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</si>
  <si>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</si>
  <si>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</si>
  <si>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</si>
  <si>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</si>
  <si>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</si>
  <si>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</si>
  <si>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</si>
  <si>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</si>
  <si>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</si>
  <si>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</si>
  <si>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</si>
  <si>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</si>
  <si>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</si>
  <si>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</si>
  <si>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</si>
  <si>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</si>
  <si>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</si>
  <si>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</si>
  <si>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</si>
  <si>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</si>
  <si>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</si>
  <si>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</si>
  <si>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</si>
  <si>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</si>
  <si>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</si>
  <si>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</si>
  <si>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</si>
  <si>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</si>
  <si>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</si>
  <si>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</si>
  <si>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</si>
  <si>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</si>
  <si>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</si>
  <si>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</si>
  <si>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</si>
  <si>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</si>
  <si>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</si>
  <si>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</si>
  <si>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</si>
  <si>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</si>
  <si>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</si>
  <si>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</si>
  <si>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</si>
  <si>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</si>
  <si>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</si>
  <si>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</si>
  <si>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</si>
  <si>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</si>
  <si>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</si>
  <si>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</si>
  <si>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</si>
  <si>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</si>
  <si>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</si>
  <si>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</si>
  <si>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</si>
  <si>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</si>
  <si>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</si>
  <si>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</si>
  <si>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</si>
  <si>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</si>
  <si>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</si>
  <si>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</si>
  <si>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</si>
  <si>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</si>
  <si>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</si>
  <si>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</si>
  <si>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</si>
  <si>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</si>
  <si>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</si>
  <si>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</si>
  <si>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</si>
  <si>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</si>
  <si>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</si>
  <si>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</si>
  <si>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</si>
  <si>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</si>
  <si>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</si>
  <si>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</si>
  <si>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</si>
  <si>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</si>
  <si>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</si>
  <si>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</si>
  <si>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</si>
  <si>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</si>
  <si>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</si>
  <si>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</si>
  <si>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</si>
  <si>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</si>
  <si>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</si>
  <si>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</si>
  <si>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</si>
  <si>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</si>
  <si>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</si>
  <si>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</si>
  <si>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</si>
  <si>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</si>
  <si>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</si>
  <si>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</si>
  <si>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</si>
  <si>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</si>
  <si>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</si>
  <si>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</si>
  <si>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</si>
  <si>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</si>
  <si>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</si>
  <si>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</si>
  <si>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</si>
  <si>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</si>
  <si>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</si>
  <si>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</si>
  <si>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</si>
  <si>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</si>
  <si>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</si>
  <si>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</si>
  <si>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</si>
  <si>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</si>
  <si>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</si>
  <si>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</si>
  <si>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</si>
  <si>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</si>
  <si>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</si>
  <si>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</si>
  <si>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</si>
  <si>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</si>
  <si>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</si>
  <si>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</si>
  <si>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</si>
  <si>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</si>
  <si>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</si>
  <si>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</si>
  <si>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</si>
  <si>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</si>
  <si>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</si>
  <si>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</si>
  <si>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</si>
  <si>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</si>
  <si>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</si>
  <si>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</si>
  <si>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</si>
  <si>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</si>
  <si>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</si>
  <si>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</si>
  <si>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</si>
  <si>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</si>
  <si>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</si>
  <si>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</si>
  <si>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</si>
  <si>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</si>
  <si>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</si>
  <si>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</si>
  <si>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</si>
  <si>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</si>
  <si>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</si>
  <si>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</si>
  <si>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</si>
  <si>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</si>
  <si>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</si>
  <si>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</si>
  <si>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</si>
  <si>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</si>
  <si>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</si>
  <si>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</si>
  <si>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</si>
  <si>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</si>
  <si>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</si>
  <si>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</si>
  <si>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</si>
  <si>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</si>
  <si>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</si>
  <si>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</si>
  <si>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</si>
  <si>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</si>
  <si>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</si>
  <si>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</si>
  <si>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</si>
  <si>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</si>
  <si>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</si>
  <si>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</si>
  <si>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</si>
  <si>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</si>
  <si>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</si>
  <si>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</si>
  <si>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</si>
  <si>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</si>
  <si>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</si>
  <si>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</si>
  <si>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</si>
  <si>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</si>
  <si>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</si>
  <si>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</si>
  <si>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</si>
  <si>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</si>
  <si>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</si>
  <si>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</si>
  <si>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</si>
  <si>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</si>
  <si>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</si>
  <si>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</si>
  <si>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</si>
  <si>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</si>
  <si>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</si>
  <si>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</si>
  <si>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</si>
  <si>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</si>
  <si>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</si>
  <si>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</si>
  <si>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</si>
  <si>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</si>
  <si>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</si>
  <si>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</si>
  <si>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</si>
  <si>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</si>
  <si>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</si>
  <si>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</si>
  <si>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</si>
  <si>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</si>
  <si>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</si>
  <si>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</si>
  <si>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</si>
  <si>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</si>
  <si>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</si>
  <si>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</si>
  <si>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</si>
  <si>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</si>
  <si>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</si>
  <si>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</si>
  <si>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</si>
  <si>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</si>
  <si>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</si>
  <si>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</si>
  <si>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</si>
  <si>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</si>
  <si>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</si>
  <si>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</si>
  <si>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</si>
  <si>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</si>
  <si>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</si>
  <si>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</si>
  <si>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</si>
  <si>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</si>
  <si>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</si>
  <si>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</si>
  <si>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</si>
  <si>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</si>
  <si>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</si>
  <si>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</si>
  <si>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</si>
  <si>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</si>
  <si>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</si>
  <si>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</si>
  <si>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</si>
  <si>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</si>
  <si>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</si>
  <si>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</si>
  <si>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</si>
  <si>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</si>
  <si>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</si>
  <si>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</si>
  <si>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</si>
  <si>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</si>
  <si>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</si>
  <si>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</si>
  <si>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</si>
  <si>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</si>
  <si>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</si>
  <si>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</si>
  <si>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</si>
  <si>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</si>
  <si>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</si>
  <si>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</si>
  <si>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</si>
  <si>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</si>
  <si>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</si>
  <si>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</si>
  <si>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</si>
  <si>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</si>
  <si>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</si>
  <si>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</si>
  <si>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</si>
  <si>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</si>
  <si>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</si>
  <si>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</si>
  <si>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</si>
  <si>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</si>
  <si>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</si>
  <si>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</si>
  <si>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</si>
  <si>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</si>
  <si>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</si>
  <si>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</si>
  <si>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</si>
  <si>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</si>
  <si>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</si>
  <si>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</si>
  <si>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</si>
  <si>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</si>
  <si>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</si>
  <si>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</si>
  <si>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</si>
  <si>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</si>
  <si>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</si>
  <si>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</si>
  <si>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</si>
  <si>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</si>
  <si>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</si>
  <si>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</si>
  <si>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</si>
  <si>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</si>
  <si>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</si>
  <si>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</si>
  <si>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</si>
  <si>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</si>
  <si>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</si>
  <si>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</si>
  <si>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</si>
  <si>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</si>
  <si>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</si>
  <si>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</si>
  <si>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</si>
  <si>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</si>
  <si>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</si>
  <si>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</si>
  <si>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</si>
  <si>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</si>
  <si>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</si>
  <si>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</si>
  <si>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</si>
  <si>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</si>
  <si>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</si>
  <si>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</si>
  <si>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</si>
  <si>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</si>
  <si>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</si>
  <si>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</si>
  <si>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</si>
  <si>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</si>
  <si>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</si>
  <si>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</si>
  <si>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</si>
  <si>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</si>
  <si>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</si>
  <si>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</si>
  <si>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</si>
  <si>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</si>
  <si>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</si>
  <si>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</si>
  <si>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</si>
  <si>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</si>
  <si>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</si>
  <si>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</si>
  <si>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</si>
  <si>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</si>
  <si>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</si>
  <si>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</si>
  <si>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</si>
  <si>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</si>
  <si>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</si>
  <si>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</si>
  <si>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</si>
  <si>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</si>
  <si>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</si>
  <si>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</si>
  <si>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</si>
  <si>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</si>
  <si>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</si>
  <si>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</si>
  <si>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</si>
  <si>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</si>
  <si>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</si>
  <si>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</si>
  <si>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</si>
  <si>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</si>
  <si>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</si>
  <si>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</si>
  <si>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</si>
  <si>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</si>
  <si>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</si>
  <si>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</si>
  <si>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</si>
  <si>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</si>
  <si>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</si>
  <si>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</si>
  <si>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</si>
  <si>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</si>
  <si>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</si>
  <si>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</si>
  <si>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</si>
  <si>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</si>
  <si>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</si>
  <si>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</si>
  <si>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</si>
  <si>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</si>
  <si>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</si>
  <si>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</si>
  <si>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</si>
  <si>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</si>
  <si>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</si>
  <si>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</si>
  <si>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</si>
  <si>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</si>
  <si>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</si>
  <si>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</si>
  <si>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</si>
  <si>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</si>
  <si>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</si>
  <si>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</si>
  <si>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</si>
  <si>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</si>
  <si>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</si>
  <si>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</si>
  <si>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</si>
  <si>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</si>
  <si>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</si>
  <si>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</si>
  <si>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</si>
  <si>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</si>
  <si>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</si>
  <si>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</si>
  <si>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</si>
  <si>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</si>
  <si>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</si>
  <si>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</si>
  <si>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</si>
  <si>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</si>
  <si>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</si>
  <si>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</si>
  <si>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</si>
  <si>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</si>
  <si>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</si>
  <si>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</si>
  <si>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</si>
  <si>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</si>
  <si>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</si>
  <si>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</si>
  <si>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</si>
  <si>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</si>
  <si>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</si>
  <si>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</si>
  <si>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</si>
  <si>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</si>
  <si>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</si>
  <si>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</si>
  <si>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</si>
  <si>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</si>
  <si>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</si>
  <si>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</si>
  <si>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</si>
  <si>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</si>
  <si>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</si>
  <si>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</si>
  <si>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</si>
  <si>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</si>
  <si>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</si>
  <si>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</si>
  <si>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</si>
  <si>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</si>
  <si>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</si>
  <si>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</si>
  <si>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</si>
  <si>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</si>
  <si>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</si>
  <si>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</si>
  <si>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</si>
  <si>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</si>
  <si>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</si>
  <si>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</si>
  <si>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</si>
  <si>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</si>
  <si>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</si>
  <si>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</si>
  <si>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</si>
  <si>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</si>
  <si>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</si>
  <si>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</si>
  <si>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</si>
  <si>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</si>
  <si>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</si>
  <si>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</si>
  <si>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</si>
  <si>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</si>
  <si>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</si>
  <si>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</si>
  <si>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</si>
  <si>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</si>
  <si>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</si>
  <si>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</si>
  <si>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</si>
  <si>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</si>
  <si>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</si>
  <si>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</si>
  <si>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</si>
  <si>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</si>
  <si>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</si>
  <si>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</si>
  <si>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</si>
  <si>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</si>
  <si>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</si>
  <si>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</si>
  <si>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</si>
  <si>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</si>
  <si>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</si>
  <si>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</si>
  <si>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</si>
  <si>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</si>
  <si>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</si>
  <si>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</si>
  <si>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</si>
  <si>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</si>
  <si>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</si>
  <si>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</si>
  <si>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</si>
  <si>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</si>
  <si>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</si>
  <si>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</si>
  <si>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</si>
  <si>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</si>
  <si>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</si>
  <si>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</si>
  <si>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</si>
  <si>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</si>
  <si>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</si>
  <si>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</si>
  <si>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</si>
  <si>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</si>
  <si>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</si>
  <si>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</si>
  <si>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</si>
  <si>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</si>
  <si>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</si>
  <si>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</si>
  <si>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</si>
  <si>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</si>
  <si>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</si>
  <si>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</si>
  <si>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</si>
  <si>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</si>
  <si>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</si>
  <si>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</si>
  <si>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</si>
  <si>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</si>
  <si>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</si>
  <si>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</si>
  <si>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</si>
  <si>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</si>
  <si>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</si>
  <si>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</si>
  <si>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</si>
  <si>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</si>
  <si>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</si>
  <si>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</si>
  <si>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</si>
  <si>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</si>
  <si>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</si>
  <si>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</si>
  <si>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</si>
  <si>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</si>
  <si>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</si>
  <si>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</si>
  <si>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</si>
  <si>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</si>
  <si>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</si>
  <si>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</si>
  <si>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</si>
  <si>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</si>
  <si>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</si>
  <si>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</si>
  <si>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</si>
  <si>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</si>
  <si>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</si>
  <si>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</si>
  <si>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</si>
  <si>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</si>
  <si>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</si>
  <si>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</si>
  <si>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</si>
  <si>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</si>
  <si>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</si>
  <si>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</si>
  <si>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</si>
  <si>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</si>
  <si>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</si>
  <si>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</si>
  <si>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</si>
  <si>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</si>
  <si>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</si>
  <si>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</si>
  <si>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</si>
  <si>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</si>
  <si>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</si>
  <si>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</si>
  <si>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</si>
  <si>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</si>
  <si>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</si>
  <si>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</si>
  <si>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</si>
  <si>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</si>
  <si>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</si>
  <si>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</si>
  <si>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</si>
  <si>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</si>
  <si>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</si>
  <si>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</si>
  <si>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</si>
  <si>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</si>
  <si>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</si>
  <si>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</si>
  <si>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</si>
  <si>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</si>
  <si>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</si>
  <si>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</si>
  <si>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</si>
  <si>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</si>
  <si>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</si>
  <si>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</si>
  <si>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</si>
  <si>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</si>
  <si>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</si>
  <si>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</si>
  <si>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</si>
  <si>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</si>
  <si>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</si>
  <si>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</si>
  <si>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</si>
  <si>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</si>
  <si>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</si>
  <si>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</si>
  <si>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</si>
  <si>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</si>
  <si>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</si>
  <si>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</si>
  <si>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</si>
  <si>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</si>
  <si>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</si>
  <si>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</si>
  <si>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</si>
  <si>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</si>
  <si>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</si>
  <si>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</si>
  <si>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</si>
  <si>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</si>
  <si>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</si>
  <si>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</si>
  <si>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</si>
  <si>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</si>
  <si>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</si>
  <si>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</si>
  <si>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</si>
  <si>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</si>
  <si>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</si>
  <si>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</si>
  <si>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</si>
  <si>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</si>
  <si>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</si>
  <si>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</si>
  <si>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</si>
  <si>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</si>
  <si>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</si>
  <si>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</si>
  <si>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</si>
  <si>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</si>
  <si>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</si>
  <si>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</si>
  <si>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</si>
  <si>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</si>
  <si>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</si>
  <si>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</si>
  <si>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</si>
  <si>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</si>
  <si>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</si>
  <si>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</si>
  <si>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</si>
  <si>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</si>
  <si>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</si>
  <si>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</si>
  <si>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</si>
  <si>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</si>
  <si>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</si>
  <si>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</si>
  <si>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</si>
  <si>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</si>
  <si>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</si>
  <si>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</si>
  <si>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</si>
  <si>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</si>
  <si>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</si>
  <si>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</si>
  <si>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</si>
  <si>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</si>
  <si>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</si>
  <si>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</si>
  <si>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</si>
  <si>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</si>
  <si>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</si>
  <si>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</si>
  <si>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</si>
  <si>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</si>
  <si>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</si>
  <si>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</si>
  <si>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</si>
  <si>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</si>
  <si>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</si>
  <si>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</si>
  <si>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</si>
  <si>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</si>
  <si>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</si>
  <si>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</si>
  <si>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</si>
  <si>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</si>
  <si>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</si>
  <si>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</si>
  <si>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</si>
  <si>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</si>
  <si>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</si>
  <si>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</si>
  <si>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</si>
  <si>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</si>
  <si>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</si>
  <si>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</si>
  <si>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</si>
  <si>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</si>
  <si>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</si>
  <si>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</si>
  <si>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</si>
  <si>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</si>
  <si>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</si>
  <si>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</si>
  <si>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</si>
  <si>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</si>
  <si>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</si>
  <si>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</si>
  <si>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</si>
  <si>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</si>
  <si>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</si>
  <si>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</si>
  <si>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</si>
  <si>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</si>
  <si>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</si>
  <si>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</si>
  <si>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</si>
  <si>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</si>
  <si>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</si>
  <si>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</si>
  <si>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</si>
  <si>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</si>
  <si>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</si>
  <si>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</si>
  <si>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</si>
  <si>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</si>
  <si>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</si>
  <si>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</si>
  <si>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</si>
  <si>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</si>
  <si>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</si>
  <si>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</si>
  <si>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</si>
  <si>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</si>
  <si>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</si>
  <si>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</si>
  <si>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</si>
  <si>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</si>
  <si>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</si>
  <si>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</si>
  <si>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</si>
  <si>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</si>
  <si>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</si>
  <si>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</si>
  <si>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</si>
  <si>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</si>
  <si>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</si>
  <si>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</si>
  <si>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</si>
  <si>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</si>
  <si>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</si>
  <si>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</si>
  <si>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</si>
  <si>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</si>
  <si>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</si>
  <si>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</si>
  <si>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</si>
  <si>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</si>
  <si>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</si>
  <si>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</si>
  <si>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</si>
  <si>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</si>
  <si>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</si>
  <si>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</si>
  <si>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</si>
  <si>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</si>
  <si>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</si>
  <si>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</si>
  <si>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</si>
  <si>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</si>
  <si>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</si>
  <si>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</si>
  <si>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</si>
  <si>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</si>
  <si>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</si>
  <si>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</si>
  <si>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</si>
  <si>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</si>
  <si>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</si>
  <si>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</si>
  <si>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</si>
  <si>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</si>
  <si>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</si>
  <si>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</si>
  <si>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</si>
  <si>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</si>
  <si>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</si>
  <si>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</si>
  <si>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</si>
  <si>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</si>
  <si>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</si>
  <si>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</si>
  <si>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</si>
  <si>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</si>
  <si>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</si>
  <si>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</si>
  <si>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</si>
  <si>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</si>
  <si>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</si>
  <si>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</si>
  <si>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</si>
  <si>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</si>
  <si>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</si>
  <si>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</si>
  <si>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</si>
  <si>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</si>
  <si>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</si>
  <si>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</si>
  <si>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</si>
  <si>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</si>
  <si>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</si>
  <si>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</si>
  <si>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</si>
  <si>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</si>
  <si>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</si>
  <si>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</si>
  <si>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</si>
  <si>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</si>
  <si>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</si>
  <si>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</si>
  <si>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</si>
  <si>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</si>
  <si>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</si>
  <si>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</si>
  <si>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</si>
  <si>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</si>
  <si>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</si>
  <si>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</si>
  <si>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</si>
  <si>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</si>
  <si>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</si>
  <si>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</si>
  <si>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</si>
  <si>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</si>
  <si>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</si>
  <si>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</si>
  <si>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</si>
  <si>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</si>
  <si>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</si>
  <si>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</si>
  <si>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</si>
  <si>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</si>
  <si>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</si>
  <si>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</si>
  <si>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</si>
  <si>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</si>
  <si>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</si>
  <si>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</si>
  <si>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</si>
  <si>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</si>
  <si>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</si>
  <si>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</si>
  <si>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</si>
  <si>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</si>
  <si>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</si>
  <si>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</si>
  <si>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</si>
  <si>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</si>
  <si>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</si>
  <si>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</si>
  <si>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</si>
  <si>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</si>
  <si>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</si>
  <si>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</si>
  <si>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</si>
  <si>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</si>
  <si>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</si>
  <si>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</si>
  <si>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</si>
  <si>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</si>
  <si>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</si>
  <si>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</si>
  <si>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</si>
  <si>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</si>
  <si>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</si>
  <si>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</si>
  <si>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</si>
  <si>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</si>
  <si>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</si>
  <si>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</si>
  <si>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</si>
  <si>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</si>
  <si>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</si>
  <si>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</si>
  <si>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</si>
  <si>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</si>
  <si>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</si>
  <si>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</si>
  <si>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</si>
  <si>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</si>
  <si>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</si>
  <si>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</si>
  <si>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</si>
  <si>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</si>
  <si>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</si>
  <si>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</si>
  <si>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</si>
  <si>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</si>
  <si>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</si>
  <si>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</si>
  <si>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</si>
  <si>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</si>
  <si>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</si>
  <si>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</si>
  <si>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</si>
  <si>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</si>
  <si>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</si>
  <si>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</si>
  <si>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</si>
  <si>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</si>
  <si>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</si>
  <si>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</si>
  <si>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</si>
  <si>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</si>
  <si>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</si>
  <si>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</si>
  <si>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</si>
  <si>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</si>
  <si>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</si>
  <si>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</si>
  <si>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</si>
  <si>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</si>
  <si>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</si>
  <si>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</si>
  <si>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</si>
  <si>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</si>
  <si>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</si>
  <si>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</si>
  <si>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</si>
  <si>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</si>
  <si>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</si>
  <si>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</si>
  <si>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</si>
  <si>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</si>
  <si>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</si>
  <si>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</si>
  <si>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</si>
  <si>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</si>
  <si>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</si>
  <si>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</si>
  <si>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</si>
  <si>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</si>
  <si>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</si>
  <si>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</si>
  <si>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</si>
  <si>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</si>
  <si>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</si>
  <si>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</si>
  <si>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</si>
  <si>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</si>
  <si>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</si>
  <si>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</si>
  <si>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</si>
  <si>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</si>
  <si>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</si>
  <si>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</si>
  <si>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</si>
  <si>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</si>
  <si>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</si>
  <si>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</si>
  <si>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</si>
  <si>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</si>
  <si>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</si>
  <si>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</si>
  <si>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</si>
  <si>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</si>
  <si>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</si>
  <si>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</si>
  <si>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</si>
  <si>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</si>
  <si>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</si>
  <si>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</si>
  <si>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</si>
  <si>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</si>
  <si>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</si>
  <si>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</si>
  <si>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</si>
  <si>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</si>
  <si>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</si>
  <si>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</si>
  <si>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</si>
  <si>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</si>
  <si>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</si>
  <si>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</si>
  <si>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</si>
  <si>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</si>
  <si>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</si>
  <si>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</si>
  <si>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</si>
  <si>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</si>
  <si>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</si>
  <si>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</si>
  <si>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</si>
  <si>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</si>
  <si>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</si>
  <si>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</si>
  <si>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</si>
  <si>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</si>
  <si>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</si>
  <si>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</si>
  <si>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</si>
  <si>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</si>
  <si>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</si>
  <si>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</si>
  <si>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</si>
  <si>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</si>
  <si>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</si>
  <si>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</si>
  <si>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</si>
  <si>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</si>
  <si>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</si>
  <si>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</si>
  <si>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</si>
  <si>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</si>
  <si>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</si>
  <si>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</si>
  <si>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</si>
  <si>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</si>
  <si>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</si>
  <si>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</si>
  <si>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</si>
  <si>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</si>
  <si>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</si>
  <si>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</si>
  <si>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</si>
  <si>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</si>
  <si>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</si>
  <si>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</si>
  <si>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</si>
  <si>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</si>
  <si>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</si>
  <si>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</si>
  <si>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</si>
  <si>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</si>
  <si>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</si>
  <si>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</si>
  <si>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</si>
  <si>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</si>
  <si>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</si>
  <si>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</si>
  <si>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</si>
  <si>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</si>
  <si>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</si>
  <si>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</si>
  <si>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</si>
  <si>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</si>
  <si>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</si>
  <si>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</si>
  <si>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</si>
  <si>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</si>
  <si>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</si>
  <si>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</si>
  <si>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</si>
  <si>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</si>
  <si>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</si>
  <si>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</si>
  <si>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</si>
  <si>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</si>
  <si>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</si>
  <si>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</si>
  <si>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</si>
  <si>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</si>
  <si>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</si>
  <si>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</si>
  <si>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</si>
  <si>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</si>
  <si>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</si>
  <si>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</si>
  <si>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</si>
  <si>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</si>
  <si>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</si>
  <si>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</si>
  <si>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</si>
  <si>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</si>
  <si>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</si>
  <si>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</si>
  <si>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</si>
  <si>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</si>
  <si>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</si>
  <si>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</si>
  <si>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</si>
  <si>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</si>
  <si>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</si>
  <si>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</si>
  <si>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</si>
  <si>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</si>
  <si>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</si>
  <si>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</si>
  <si>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</si>
  <si>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</si>
  <si>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</si>
  <si>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</si>
  <si>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</si>
  <si>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</si>
  <si>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</si>
  <si>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</si>
  <si>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</si>
  <si>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</si>
  <si>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</si>
  <si>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</si>
  <si>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</si>
  <si>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</si>
  <si>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</si>
  <si>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</si>
  <si>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</si>
  <si>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</si>
  <si>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</si>
  <si>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</si>
  <si>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</si>
  <si>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</si>
  <si>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</si>
  <si>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</si>
  <si>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</si>
  <si>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</si>
  <si>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</si>
  <si>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</si>
  <si>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</si>
  <si>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</si>
  <si>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</si>
  <si>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</si>
  <si>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</si>
  <si>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</si>
  <si>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</si>
  <si>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</si>
  <si>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</si>
  <si>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</si>
  <si>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</si>
  <si>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</si>
  <si>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</si>
  <si>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</si>
  <si>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</si>
  <si>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</si>
  <si>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</si>
  <si>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</si>
  <si>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</si>
  <si>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</si>
  <si>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</si>
  <si>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</si>
  <si>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</si>
  <si>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</si>
  <si>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</si>
  <si>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</si>
  <si>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</si>
  <si>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</si>
  <si>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</si>
  <si>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</si>
  <si>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</si>
  <si>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</si>
  <si>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</si>
  <si>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</si>
  <si>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</si>
  <si>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</si>
  <si>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</si>
  <si>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</si>
  <si>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</si>
  <si>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</si>
  <si>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</si>
  <si>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</si>
  <si>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</si>
  <si>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</si>
  <si>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</si>
  <si>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</si>
  <si>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</si>
  <si>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</si>
  <si>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</si>
  <si>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</si>
  <si>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</si>
  <si>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</si>
  <si>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</si>
  <si>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</si>
  <si>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</si>
  <si>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</si>
  <si>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</si>
  <si>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</si>
  <si>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</si>
  <si>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</si>
  <si>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</si>
  <si>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</si>
  <si>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</si>
  <si>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</si>
  <si>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</si>
  <si>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</si>
  <si>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</si>
  <si>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</si>
  <si>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</si>
  <si>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</si>
  <si>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</si>
  <si>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</si>
  <si>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</si>
  <si>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</si>
  <si>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</si>
  <si>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</si>
  <si>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</si>
  <si>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</si>
  <si>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</si>
  <si>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</si>
  <si>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</si>
  <si>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</si>
  <si>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</si>
  <si>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</si>
  <si>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</si>
  <si>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</si>
  <si>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</si>
  <si>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</si>
  <si>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</si>
  <si>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</si>
  <si>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</si>
  <si>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</si>
  <si>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</si>
  <si>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</si>
  <si>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</si>
  <si>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</si>
  <si>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</si>
  <si>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</si>
  <si>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</si>
  <si>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</si>
  <si>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</si>
  <si>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</si>
  <si>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</si>
  <si>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</si>
  <si>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</si>
  <si>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</si>
  <si>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</si>
  <si>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</si>
  <si>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</si>
  <si>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</si>
  <si>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</si>
  <si>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</si>
  <si>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</si>
  <si>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</si>
  <si>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</si>
  <si>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</si>
  <si>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</si>
  <si>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</si>
  <si>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</si>
  <si>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</si>
  <si>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</si>
  <si>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</si>
  <si>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</si>
  <si>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</si>
  <si>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</si>
  <si>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</si>
  <si>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</si>
  <si>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</si>
  <si>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</si>
  <si>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</si>
  <si>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</si>
  <si>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</si>
  <si>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</si>
  <si>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</si>
  <si>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</si>
  <si>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</si>
  <si>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</si>
  <si>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</si>
  <si>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</si>
  <si>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</si>
  <si>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</si>
  <si>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</si>
  <si>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</si>
  <si>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</si>
  <si>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</si>
  <si>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</si>
  <si>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</si>
  <si>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</si>
  <si>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</si>
  <si>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</si>
  <si>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</si>
  <si>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</si>
  <si>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</si>
  <si>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</si>
  <si>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</si>
  <si>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</si>
  <si>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</si>
  <si>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</si>
  <si>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</si>
  <si>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</si>
  <si>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</si>
  <si>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</si>
  <si>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</si>
  <si>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</si>
  <si>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</si>
  <si>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</si>
  <si>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</si>
  <si>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</si>
  <si>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</si>
  <si>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</si>
  <si>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</si>
  <si>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</si>
  <si>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</si>
  <si>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</si>
  <si>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</si>
  <si>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</si>
  <si>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</si>
  <si>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</si>
  <si>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</si>
  <si>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</si>
  <si>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</si>
  <si>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</si>
  <si>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</si>
  <si>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</si>
  <si>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</si>
  <si>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</si>
  <si>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</si>
  <si>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</si>
  <si>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</si>
  <si>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</si>
  <si>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</si>
  <si>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</si>
  <si>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</si>
  <si>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</si>
  <si>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</si>
  <si>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</si>
  <si>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</si>
  <si>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</si>
  <si>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</si>
  <si>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</si>
  <si>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</si>
  <si>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</si>
  <si>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</si>
  <si>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</si>
  <si>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</si>
  <si>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</si>
  <si>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</si>
  <si>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</si>
  <si>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</si>
  <si>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</si>
  <si>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</si>
  <si>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</si>
  <si>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</si>
  <si>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</si>
  <si>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</si>
  <si>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</si>
  <si>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</si>
  <si>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</si>
  <si>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</si>
  <si>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</si>
  <si>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</si>
  <si>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</si>
  <si>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</si>
  <si>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</si>
  <si>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</si>
  <si>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</si>
  <si>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</si>
  <si>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</si>
  <si>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</si>
  <si>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</si>
  <si>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</si>
  <si>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</si>
  <si>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</si>
  <si>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</si>
  <si>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</si>
  <si>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</si>
  <si>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</si>
  <si>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</si>
  <si>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</si>
  <si>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</si>
  <si>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</si>
  <si>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</si>
  <si>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</si>
  <si>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</si>
  <si>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</si>
  <si>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</si>
  <si>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</si>
  <si>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</si>
  <si>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</si>
  <si>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</si>
  <si>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</si>
  <si>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</si>
  <si>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</si>
  <si>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</si>
  <si>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</si>
  <si>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</si>
  <si>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</si>
  <si>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</si>
  <si>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</si>
  <si>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</si>
  <si>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</si>
  <si>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</si>
  <si>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</si>
  <si>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</si>
  <si>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</si>
  <si>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</si>
  <si>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</si>
  <si>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</si>
  <si>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</si>
  <si>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</si>
  <si>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</si>
  <si>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</si>
  <si>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</si>
  <si>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</si>
  <si>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</si>
  <si>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</si>
  <si>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</si>
  <si>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</si>
  <si>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</si>
  <si>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</si>
  <si>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</si>
  <si>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</si>
  <si>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</si>
  <si>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</si>
  <si>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</si>
  <si>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</si>
  <si>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</si>
  <si>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</si>
  <si>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</si>
  <si>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</si>
  <si>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</si>
  <si>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</si>
  <si>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</si>
  <si>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</si>
  <si>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</si>
  <si>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</si>
  <si>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</si>
  <si>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</si>
  <si>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</si>
  <si>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</si>
  <si>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</si>
  <si>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</si>
  <si>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</si>
  <si>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</si>
  <si>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</si>
  <si>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</si>
  <si>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</si>
  <si>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</si>
  <si>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</si>
  <si>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</si>
  <si>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</si>
  <si>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</si>
  <si>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</si>
  <si>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</si>
  <si>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</si>
  <si>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</si>
  <si>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</si>
  <si>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</si>
  <si>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</si>
  <si>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</si>
  <si>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</si>
  <si>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</si>
  <si>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</si>
  <si>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</si>
  <si>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</si>
  <si>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</si>
  <si>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</si>
  <si>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</si>
  <si>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</si>
  <si>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</si>
  <si>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</si>
  <si>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</si>
  <si>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</si>
  <si>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</si>
  <si>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</si>
  <si>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</si>
  <si>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</si>
  <si>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</si>
  <si>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</si>
  <si>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</si>
  <si>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</si>
  <si>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</si>
  <si>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</si>
  <si>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</si>
  <si>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</si>
  <si>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</si>
  <si>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</si>
  <si>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</si>
  <si>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</si>
  <si>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</si>
  <si>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</si>
  <si>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</si>
  <si>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</si>
  <si>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</si>
  <si>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</si>
  <si>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</si>
  <si>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</si>
  <si>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</si>
  <si>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</si>
  <si>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</si>
  <si>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</si>
  <si>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</si>
  <si>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</si>
  <si>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</si>
  <si>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</si>
  <si>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</si>
  <si>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</si>
  <si>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</si>
  <si>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</si>
  <si>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</si>
  <si>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</si>
  <si>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</si>
  <si>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</si>
  <si>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</si>
  <si>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</si>
  <si>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</si>
  <si>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</si>
  <si>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</si>
  <si>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</si>
  <si>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</si>
  <si>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</si>
  <si>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</si>
  <si>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</si>
  <si>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</si>
  <si>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</si>
  <si>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</si>
  <si>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</si>
  <si>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</si>
  <si>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</si>
  <si>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</si>
  <si>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</si>
  <si>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</si>
  <si>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</si>
  <si>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</si>
  <si>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</si>
  <si>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</si>
  <si>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</si>
  <si>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</si>
  <si>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</si>
  <si>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</si>
  <si>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</si>
  <si>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</si>
  <si>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</si>
  <si>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</si>
  <si>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</si>
  <si>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</si>
  <si>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</si>
  <si>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</si>
  <si>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</si>
  <si>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</si>
  <si>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</si>
  <si>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</si>
  <si>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</si>
  <si>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</si>
  <si>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</si>
  <si>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</si>
  <si>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</si>
  <si>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</si>
  <si>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</si>
  <si>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</si>
  <si>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</si>
  <si>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</si>
  <si>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</si>
  <si>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</si>
  <si>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</si>
  <si>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</si>
  <si>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</si>
  <si>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</si>
  <si>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</si>
  <si>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</si>
  <si>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</si>
  <si>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</si>
  <si>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</si>
  <si>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</si>
  <si>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</si>
  <si>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</si>
  <si>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</si>
  <si>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</si>
  <si>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</si>
  <si>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</si>
  <si>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</si>
  <si>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</si>
  <si>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</si>
  <si>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</si>
  <si>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</si>
  <si>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</si>
  <si>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</si>
  <si>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</si>
  <si>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</si>
  <si>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</si>
  <si>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</si>
  <si>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</si>
  <si>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</si>
  <si>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</si>
  <si>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</si>
  <si>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</si>
  <si>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</si>
  <si>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</si>
  <si>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</si>
  <si>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</si>
  <si>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</si>
  <si>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</si>
  <si>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</si>
  <si>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</si>
  <si>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</si>
  <si>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</si>
  <si>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</si>
  <si>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</si>
  <si>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</si>
  <si>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</si>
  <si>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</si>
  <si>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</si>
  <si>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</si>
  <si>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</si>
  <si>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</si>
  <si>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</si>
  <si>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</si>
  <si>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</si>
  <si>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</si>
  <si>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</si>
  <si>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</si>
  <si>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</si>
  <si>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</si>
  <si>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</si>
  <si>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</si>
  <si>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</si>
  <si>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</si>
  <si>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</si>
  <si>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</si>
  <si>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</si>
  <si>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</si>
  <si>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</si>
  <si>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</si>
  <si>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</si>
  <si>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</si>
  <si>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</si>
  <si>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</si>
  <si>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</si>
  <si>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</si>
  <si>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</si>
  <si>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</si>
  <si>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</si>
  <si>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</si>
  <si>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</si>
  <si>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</si>
  <si>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</si>
  <si>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</si>
  <si>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</si>
  <si>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</si>
  <si>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</si>
  <si>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</si>
  <si>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</si>
  <si>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</si>
  <si>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</si>
  <si>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</si>
  <si>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</si>
  <si>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</si>
  <si>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</si>
  <si>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</si>
  <si>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</si>
  <si>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</si>
  <si>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</si>
  <si>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</si>
  <si>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</si>
  <si>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</si>
  <si>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</si>
  <si>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</si>
  <si>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</si>
  <si>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</si>
  <si>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</si>
  <si>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</si>
  <si>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</si>
  <si>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</si>
  <si>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</si>
  <si>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</si>
  <si>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</si>
  <si>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</si>
  <si>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</si>
  <si>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</si>
  <si>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</si>
  <si>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</si>
  <si>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</si>
  <si>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</si>
  <si>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</si>
  <si>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</si>
  <si>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</si>
  <si>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</si>
  <si>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</si>
  <si>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</si>
  <si>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</si>
  <si>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</si>
  <si>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</si>
  <si>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</si>
  <si>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</si>
  <si>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</si>
  <si>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</si>
  <si>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</si>
  <si>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</si>
  <si>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</si>
  <si>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</si>
  <si>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</si>
  <si>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</si>
  <si>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</si>
  <si>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</si>
  <si>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</si>
  <si>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</si>
  <si>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</si>
  <si>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</si>
  <si>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</si>
  <si>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</si>
  <si>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</si>
  <si>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</si>
  <si>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</si>
  <si>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</si>
  <si>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</si>
  <si>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</si>
  <si>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</si>
  <si>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</si>
  <si>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</si>
  <si>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</si>
  <si>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</si>
  <si>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</si>
  <si>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</si>
  <si>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</si>
  <si>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</si>
  <si>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</si>
  <si>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</si>
  <si>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</si>
  <si>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</si>
  <si>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</si>
  <si>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</si>
  <si>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</si>
  <si>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</si>
  <si>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</si>
  <si>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</si>
  <si>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</si>
  <si>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</si>
  <si>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</si>
  <si>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</si>
  <si>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</si>
  <si>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</si>
  <si>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</si>
  <si>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</si>
  <si>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</si>
  <si>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</si>
  <si>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</si>
  <si>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</si>
  <si>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</si>
  <si>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</si>
  <si>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</si>
  <si>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</si>
  <si>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</si>
  <si>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</si>
  <si>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</si>
  <si>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</si>
  <si>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</si>
  <si>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</si>
  <si>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</si>
  <si>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</si>
  <si>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</si>
  <si>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</si>
  <si>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</si>
  <si>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</si>
  <si>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</si>
  <si>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</si>
  <si>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</si>
  <si>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</si>
  <si>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</si>
  <si>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</si>
  <si>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</si>
  <si>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</si>
  <si>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</si>
  <si>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</si>
  <si>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</si>
  <si>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</si>
  <si>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</si>
  <si>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</si>
  <si>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</si>
  <si>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</si>
  <si>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</si>
  <si>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</si>
  <si>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</si>
  <si>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</si>
  <si>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</si>
  <si>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</si>
  <si>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</si>
  <si>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</si>
  <si>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</si>
  <si>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</si>
  <si>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</si>
  <si>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</si>
  <si>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</si>
  <si>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</si>
  <si>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</si>
  <si>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</si>
  <si>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</si>
  <si>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</si>
  <si>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</si>
  <si>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</si>
  <si>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</si>
  <si>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</si>
  <si>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</si>
  <si>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</si>
  <si>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</si>
  <si>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</si>
  <si>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</si>
  <si>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</si>
  <si>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</si>
  <si>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</si>
  <si>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</si>
  <si>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</si>
  <si>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</si>
  <si>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</si>
  <si>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</si>
  <si>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</si>
  <si>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</si>
  <si>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</si>
  <si>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</si>
  <si>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</si>
  <si>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</si>
  <si>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</si>
  <si>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</si>
  <si>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</si>
  <si>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</si>
  <si>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</si>
  <si>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</si>
  <si>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</si>
  <si>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</si>
  <si>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</si>
  <si>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</si>
  <si>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</si>
  <si>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</si>
  <si>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</si>
  <si>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</si>
  <si>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</si>
  <si>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</si>
  <si>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</si>
  <si>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</si>
  <si>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</si>
  <si>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</si>
  <si>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</si>
  <si>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</si>
  <si>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</si>
  <si>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</si>
  <si>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</si>
  <si>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</si>
  <si>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</si>
  <si>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</si>
  <si>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</si>
  <si>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</si>
  <si>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</si>
  <si>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</si>
  <si>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</si>
  <si>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</si>
  <si>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</si>
  <si>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</si>
  <si>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</si>
  <si>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</si>
  <si>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</si>
  <si>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</si>
  <si>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</si>
  <si>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</si>
  <si>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</si>
  <si>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</si>
  <si>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</si>
  <si>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</si>
  <si>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</si>
  <si>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</si>
  <si>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</si>
  <si>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</si>
  <si>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</si>
  <si>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</si>
  <si>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</si>
  <si>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</si>
  <si>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</si>
  <si>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</si>
  <si>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</si>
  <si>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</si>
  <si>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</si>
  <si>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</si>
  <si>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</si>
  <si>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</si>
  <si>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</si>
  <si>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</si>
  <si>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</si>
  <si>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</si>
  <si>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</si>
  <si>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</si>
  <si>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</si>
  <si>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</si>
  <si>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</si>
  <si>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</si>
  <si>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</si>
  <si>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</si>
  <si>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</si>
  <si>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</si>
  <si>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</si>
  <si>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</si>
  <si>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</si>
  <si>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</si>
  <si>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</si>
  <si>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</si>
  <si>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</si>
  <si>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</si>
  <si>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</si>
  <si>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</si>
  <si>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</si>
  <si>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</si>
  <si>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</si>
  <si>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</si>
  <si>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</si>
  <si>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</si>
  <si>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</si>
  <si>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</si>
  <si>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</si>
  <si>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</si>
  <si>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</si>
  <si>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</si>
  <si>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</si>
  <si>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</si>
  <si>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</si>
  <si>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</si>
  <si>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</si>
  <si>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</si>
  <si>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</si>
  <si>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</si>
  <si>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</si>
  <si>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</si>
  <si>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</si>
  <si>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</si>
  <si>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</si>
  <si>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</si>
  <si>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</si>
  <si>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</si>
  <si>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</si>
  <si>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</si>
  <si>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</si>
  <si>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</si>
  <si>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</si>
  <si>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</si>
  <si>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</si>
  <si>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</si>
  <si>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</si>
  <si>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</si>
  <si>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</si>
  <si>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</si>
  <si>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</si>
  <si>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</si>
  <si>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</si>
  <si>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</si>
  <si>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</si>
  <si>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</si>
  <si>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</si>
  <si>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</si>
  <si>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</si>
  <si>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</si>
  <si>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</si>
  <si>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</si>
  <si>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</si>
  <si>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</si>
  <si>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</si>
  <si>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</si>
  <si>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</si>
  <si>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</si>
  <si>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</si>
  <si>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</si>
  <si>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</si>
  <si>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</si>
  <si>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</si>
  <si>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</si>
  <si>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</si>
  <si>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</si>
  <si>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</si>
  <si>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</si>
  <si>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</si>
  <si>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</si>
  <si>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</si>
  <si>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</si>
  <si>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</si>
  <si>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</si>
  <si>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</si>
  <si>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</si>
  <si>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</si>
  <si>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</si>
  <si>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</si>
  <si>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</si>
  <si>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</si>
  <si>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</si>
  <si>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</si>
  <si>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</si>
  <si>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</si>
  <si>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</si>
  <si>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</si>
  <si>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</si>
  <si>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</si>
  <si>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</si>
  <si>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</si>
  <si>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</si>
  <si>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</si>
  <si>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</si>
  <si>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</si>
  <si>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</si>
  <si>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</si>
  <si>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</si>
  <si>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</si>
  <si>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</si>
  <si>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</si>
  <si>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</si>
  <si>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</si>
  <si>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</si>
  <si>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</si>
  <si>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</si>
  <si>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</si>
  <si>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</si>
  <si>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</si>
  <si>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</si>
  <si>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</si>
  <si>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</si>
  <si>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</si>
  <si>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</si>
  <si>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</si>
  <si>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</si>
  <si>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</si>
  <si>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</si>
  <si>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</si>
  <si>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</si>
  <si>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</si>
  <si>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</si>
  <si>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</si>
  <si>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</si>
  <si>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</si>
  <si>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</si>
  <si>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</si>
  <si>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</si>
  <si>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</si>
  <si>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</si>
  <si>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</si>
  <si>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</si>
  <si>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</si>
  <si>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</si>
  <si>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</si>
  <si>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</si>
  <si>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</si>
  <si>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</si>
  <si>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</si>
  <si>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</si>
  <si>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</si>
  <si>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</si>
  <si>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</si>
  <si>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</si>
  <si>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</si>
  <si>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</si>
  <si>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</si>
  <si>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</si>
  <si>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</si>
  <si>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</si>
  <si>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</si>
  <si>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</si>
  <si>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</si>
  <si>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</si>
  <si>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</si>
  <si>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</si>
  <si>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</si>
  <si>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</si>
  <si>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</si>
  <si>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</si>
  <si>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</si>
  <si>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</si>
  <si>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</si>
  <si>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</si>
  <si>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</si>
  <si>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</si>
  <si>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</si>
  <si>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</si>
  <si>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</si>
  <si>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</si>
  <si>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</si>
  <si>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</si>
  <si>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</si>
  <si>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</si>
  <si>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</si>
  <si>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</si>
  <si>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</si>
  <si>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</si>
  <si>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</si>
  <si>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</si>
  <si>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</si>
  <si>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</si>
  <si>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</si>
  <si>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</si>
  <si>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</si>
  <si>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</si>
  <si>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</si>
  <si>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</si>
  <si>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</si>
  <si>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</si>
  <si>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</si>
  <si>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</si>
  <si>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</si>
  <si>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</si>
  <si>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</si>
  <si>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</si>
  <si>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</si>
  <si>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</si>
  <si>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</si>
  <si>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</si>
  <si>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</si>
  <si>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</si>
  <si>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</si>
  <si>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</si>
  <si>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</si>
  <si>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</si>
  <si>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</si>
  <si>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</si>
  <si>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</si>
  <si>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</si>
  <si>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</si>
  <si>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</si>
  <si>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</si>
  <si>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</si>
  <si>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</si>
  <si>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</si>
  <si>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</si>
  <si>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</si>
  <si>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</si>
  <si>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</si>
  <si>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</si>
  <si>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</si>
  <si>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</si>
  <si>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</si>
  <si>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</si>
  <si>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</si>
  <si>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</si>
  <si>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</si>
  <si>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</si>
  <si>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</si>
  <si>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</si>
  <si>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</si>
  <si>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</si>
  <si>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</si>
  <si>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</si>
  <si>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</si>
  <si>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</si>
  <si>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</si>
  <si>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</si>
  <si>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</si>
  <si>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</si>
  <si>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</si>
  <si>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</si>
  <si>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</si>
  <si>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</si>
  <si>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</si>
  <si>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</si>
  <si>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</si>
  <si>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</si>
  <si>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</si>
  <si>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</si>
  <si>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</si>
  <si>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</si>
  <si>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</si>
  <si>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</si>
  <si>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</si>
  <si>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</si>
  <si>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</si>
  <si>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</si>
  <si>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</si>
  <si>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</si>
  <si>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</si>
  <si>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</si>
  <si>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</si>
  <si>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</si>
  <si>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</si>
  <si>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</si>
  <si>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</si>
  <si>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</si>
  <si>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</si>
  <si>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</si>
  <si>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</si>
  <si>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</si>
  <si>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</si>
  <si>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</si>
  <si>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</si>
  <si>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</si>
  <si>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</si>
  <si>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</si>
  <si>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</si>
  <si>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</si>
  <si>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</si>
  <si>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</si>
  <si>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</si>
  <si>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</si>
  <si>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</si>
  <si>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</si>
  <si>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</si>
  <si>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</si>
  <si>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</si>
  <si>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</si>
  <si>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</si>
  <si>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</si>
  <si>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</si>
  <si>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</si>
  <si>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</si>
  <si>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</si>
  <si>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</si>
  <si>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</si>
  <si>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</si>
  <si>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</si>
  <si>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</si>
  <si>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</si>
  <si>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</si>
  <si>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</si>
  <si>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</si>
  <si>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</si>
  <si>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</si>
  <si>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</si>
  <si>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</si>
  <si>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</si>
  <si>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</si>
  <si>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</si>
  <si>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</si>
  <si>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</si>
  <si>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</si>
  <si>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</si>
  <si>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</si>
  <si>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</si>
  <si>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</si>
  <si>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</si>
  <si>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</si>
  <si>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</si>
  <si>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</si>
  <si>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</si>
  <si>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</si>
  <si>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</si>
  <si>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</si>
  <si>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</si>
  <si>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</si>
  <si>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</si>
  <si>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</si>
  <si>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</si>
  <si>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</si>
  <si>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</si>
  <si>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</si>
  <si>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</si>
  <si>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</si>
  <si>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</si>
  <si>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</si>
  <si>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</si>
  <si>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</si>
  <si>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</si>
  <si>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</si>
  <si>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</si>
  <si>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</si>
  <si>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</si>
  <si>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</si>
  <si>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</si>
  <si>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</si>
  <si>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</si>
  <si>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</si>
  <si>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</si>
  <si>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</si>
  <si>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</si>
  <si>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</si>
  <si>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</si>
  <si>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</si>
  <si>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</si>
  <si>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</si>
  <si>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</si>
  <si>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</si>
  <si>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</si>
  <si>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</si>
  <si>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</si>
  <si>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</si>
  <si>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</si>
  <si>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</si>
  <si>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</si>
  <si>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</si>
  <si>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</si>
  <si>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</si>
  <si>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</si>
  <si>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</si>
  <si>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</si>
  <si>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</si>
  <si>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</si>
  <si>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</si>
  <si>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</si>
  <si>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</si>
  <si>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</si>
  <si>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</si>
  <si>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</si>
  <si>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</si>
  <si>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</si>
  <si>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</si>
  <si>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</si>
  <si>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</si>
  <si>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</si>
  <si>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</si>
  <si>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</si>
  <si>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</si>
  <si>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</si>
  <si>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</si>
  <si>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</si>
  <si>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</si>
  <si>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</si>
  <si>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</si>
  <si>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</si>
  <si>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</si>
  <si>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</si>
  <si>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</si>
  <si>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</si>
  <si>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</si>
  <si>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</si>
  <si>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</si>
  <si>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</si>
  <si>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</si>
  <si>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</si>
  <si>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</si>
  <si>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</si>
  <si>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</si>
  <si>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</si>
  <si>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</si>
  <si>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</si>
  <si>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</si>
  <si>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</si>
  <si>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</si>
  <si>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</si>
  <si>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</si>
  <si>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</si>
  <si>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</si>
  <si>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</si>
  <si>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</si>
  <si>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</si>
  <si>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</si>
  <si>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</si>
  <si>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</si>
  <si>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</si>
  <si>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</si>
  <si>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</si>
  <si>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</si>
  <si>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</si>
  <si>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</si>
  <si>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</si>
  <si>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</si>
  <si>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</si>
  <si>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</si>
  <si>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</si>
  <si>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</si>
  <si>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</si>
  <si>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</si>
  <si>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</si>
  <si>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</si>
  <si>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</si>
  <si>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</si>
  <si>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</si>
  <si>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</si>
  <si>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</si>
  <si>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</si>
  <si>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</si>
  <si>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</si>
  <si>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</si>
  <si>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</si>
  <si>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</si>
  <si>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</si>
  <si>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</si>
  <si>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</si>
  <si>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</si>
  <si>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</si>
  <si>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</si>
  <si>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</si>
  <si>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</si>
  <si>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</si>
  <si>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</si>
  <si>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</si>
  <si>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</si>
  <si>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</si>
  <si>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</si>
  <si>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</si>
  <si>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</si>
  <si>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</si>
  <si>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</si>
  <si>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</si>
  <si>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</si>
  <si>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</si>
  <si>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</si>
  <si>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</si>
  <si>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</si>
  <si>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</si>
  <si>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</si>
  <si>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</si>
  <si>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</si>
  <si>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</si>
  <si>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</si>
  <si>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</si>
  <si>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</si>
  <si>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</si>
  <si>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</si>
  <si>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</si>
  <si>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</si>
  <si>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</si>
  <si>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</si>
  <si>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</si>
  <si>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</si>
  <si>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</si>
  <si>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</si>
  <si>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</si>
  <si>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</si>
  <si>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</si>
  <si>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</si>
  <si>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</si>
  <si>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</si>
  <si>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</si>
  <si>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</si>
  <si>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</si>
  <si>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</si>
  <si>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</si>
  <si>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</si>
  <si>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</si>
  <si>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</si>
  <si>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</si>
  <si>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</si>
  <si>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</si>
  <si>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</si>
  <si>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</si>
  <si>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</si>
  <si>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</si>
  <si>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</si>
  <si>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</si>
  <si>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</si>
  <si>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</si>
  <si>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</si>
  <si>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</si>
  <si>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</si>
  <si>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</si>
  <si>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</si>
  <si>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</si>
  <si>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</si>
  <si>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</si>
  <si>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</si>
  <si>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</si>
  <si>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</si>
  <si>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</si>
  <si>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</si>
  <si>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</si>
  <si>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</si>
  <si>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</si>
  <si>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</si>
  <si>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</si>
  <si>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</si>
  <si>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</si>
  <si>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</si>
  <si>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</si>
  <si>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</si>
  <si>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</si>
  <si>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</si>
  <si>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</si>
  <si>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</si>
  <si>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</si>
  <si>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</si>
  <si>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</si>
  <si>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</si>
  <si>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</si>
  <si>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</si>
  <si>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</si>
  <si>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</si>
  <si>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</si>
  <si>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</si>
  <si>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</si>
  <si>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</si>
  <si>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</si>
  <si>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</si>
  <si>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</si>
  <si>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</si>
  <si>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</si>
  <si>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</si>
  <si>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</si>
  <si>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</si>
  <si>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</si>
  <si>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</si>
  <si>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</si>
  <si>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</si>
  <si>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</si>
  <si>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</si>
  <si>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</si>
  <si>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</si>
  <si>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</si>
  <si>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</si>
  <si>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</si>
  <si>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</si>
  <si>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</si>
  <si>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</si>
  <si>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</si>
  <si>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</si>
  <si>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</si>
  <si>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</si>
  <si>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</si>
  <si>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</si>
  <si>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</si>
  <si>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</si>
  <si>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</si>
  <si>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</si>
  <si>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</si>
  <si>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</si>
  <si>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</si>
  <si>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</si>
  <si>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</si>
  <si>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</si>
  <si>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</si>
  <si>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</si>
  <si>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</si>
  <si>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</si>
  <si>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</si>
  <si>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</si>
  <si>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</si>
  <si>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</si>
  <si>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</si>
  <si>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</si>
  <si>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</si>
  <si>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</si>
  <si>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</si>
  <si>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</si>
  <si>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</si>
  <si>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</si>
  <si>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</si>
  <si>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</si>
  <si>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</si>
  <si>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</si>
  <si>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</si>
  <si>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</si>
  <si>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</si>
  <si>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</si>
  <si>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</si>
  <si>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</si>
  <si>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</si>
  <si>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</si>
  <si>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</si>
  <si>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</si>
  <si>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</si>
  <si>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</si>
  <si>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</si>
  <si>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</si>
  <si>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</si>
  <si>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</si>
  <si>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</si>
  <si>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</si>
  <si>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</si>
  <si>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</si>
  <si>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</si>
  <si>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</si>
  <si>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</si>
  <si>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</si>
  <si>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</si>
  <si>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</si>
  <si>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</si>
  <si>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</si>
  <si>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</si>
  <si>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</si>
  <si>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</si>
  <si>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</si>
  <si>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</si>
  <si>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</si>
  <si>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</si>
  <si>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</si>
  <si>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</si>
  <si>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</si>
  <si>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</si>
  <si>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</si>
  <si>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</si>
  <si>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</si>
  <si>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</si>
  <si>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</si>
  <si>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</si>
  <si>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</si>
  <si>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</si>
  <si>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</si>
  <si>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</si>
  <si>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</si>
  <si>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</si>
  <si>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</si>
  <si>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</si>
  <si>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</si>
  <si>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</si>
  <si>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</si>
  <si>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</si>
  <si>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</si>
  <si>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</si>
  <si>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</si>
  <si>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</si>
  <si>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</si>
  <si>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</si>
  <si>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</si>
  <si>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</si>
  <si>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</si>
  <si>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</si>
  <si>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</si>
  <si>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</si>
  <si>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</si>
  <si>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</si>
  <si>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</si>
  <si>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</si>
  <si>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</si>
  <si>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</si>
  <si>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</si>
  <si>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</si>
  <si>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</si>
  <si>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</si>
  <si>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</si>
  <si>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</si>
  <si>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</si>
  <si>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</si>
  <si>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</si>
  <si>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</si>
  <si>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</si>
  <si>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</si>
  <si>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</si>
  <si>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</si>
  <si>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</si>
  <si>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</si>
  <si>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</si>
  <si>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</si>
  <si>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</si>
  <si>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</si>
  <si>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</si>
  <si>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</si>
  <si>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</si>
  <si>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</si>
  <si>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</si>
  <si>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</si>
  <si>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</si>
  <si>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</si>
  <si>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</si>
  <si>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</si>
  <si>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</si>
  <si>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</si>
  <si>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</si>
  <si>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</si>
  <si>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</si>
  <si>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</si>
  <si>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</si>
  <si>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</si>
  <si>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</si>
  <si>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</si>
  <si>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</si>
  <si>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</si>
  <si>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</si>
  <si>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</si>
  <si>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</si>
  <si>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</si>
  <si>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</si>
  <si>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</si>
  <si>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</si>
  <si>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</si>
  <si>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</si>
  <si>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</si>
  <si>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</si>
  <si>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</si>
  <si>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</si>
  <si>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</si>
  <si>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</si>
  <si>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</si>
  <si>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</si>
  <si>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</si>
  <si>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</si>
  <si>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</si>
  <si>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</si>
  <si>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</si>
  <si>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</si>
  <si>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</si>
  <si>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</si>
  <si>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</si>
  <si>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</si>
  <si>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</si>
  <si>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</si>
  <si>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</si>
  <si>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</si>
  <si>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</si>
  <si>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</si>
  <si>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</si>
  <si>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</si>
  <si>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</si>
  <si>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</si>
  <si>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</si>
  <si>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</si>
  <si>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</si>
  <si>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</si>
  <si>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</si>
  <si>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</si>
  <si>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</si>
  <si>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</si>
  <si>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</si>
  <si>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</si>
  <si>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</si>
  <si>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</si>
  <si>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</si>
  <si>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</si>
  <si>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</si>
  <si>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</si>
  <si>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</si>
  <si>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</si>
  <si>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</si>
  <si>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</si>
  <si>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</si>
  <si>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</si>
  <si>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</si>
  <si>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</si>
  <si>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</si>
  <si>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</si>
  <si>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</si>
  <si>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</si>
  <si>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</si>
  <si>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</si>
  <si>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</si>
  <si>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</si>
  <si>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</si>
  <si>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</si>
  <si>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</si>
  <si>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</si>
  <si>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</si>
  <si>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</si>
  <si>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</si>
  <si>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</si>
  <si>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</si>
  <si>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</si>
  <si>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</si>
  <si>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</si>
  <si>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</si>
  <si>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</si>
  <si>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</si>
  <si>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</si>
  <si>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</si>
  <si>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</si>
  <si>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</si>
  <si>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</si>
  <si>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</si>
  <si>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</si>
  <si>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</si>
  <si>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</si>
  <si>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</si>
  <si>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</si>
  <si>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</si>
  <si>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</si>
  <si>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</si>
  <si>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</si>
  <si>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</si>
  <si>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</si>
  <si>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</si>
  <si>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</si>
  <si>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</si>
  <si>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</si>
  <si>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</si>
  <si>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</si>
  <si>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</si>
  <si>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</si>
  <si>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</si>
  <si>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</si>
  <si>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</si>
  <si>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</si>
  <si>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</si>
  <si>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</si>
  <si>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</si>
  <si>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</si>
  <si>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</si>
  <si>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</si>
  <si>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</si>
  <si>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</si>
  <si>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</si>
  <si>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</si>
  <si>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</si>
  <si>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</si>
  <si>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</si>
  <si>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</si>
  <si>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</si>
  <si>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</si>
  <si>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</si>
  <si>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</si>
  <si>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</si>
  <si>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</si>
  <si>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</si>
  <si>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</si>
  <si>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</si>
  <si>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</si>
  <si>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</si>
  <si>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</si>
  <si>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</si>
  <si>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</si>
  <si>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</si>
  <si>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</si>
  <si>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</si>
  <si>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</si>
  <si>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</si>
  <si>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</si>
  <si>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</si>
  <si>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</si>
  <si>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</si>
  <si>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</si>
  <si>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</si>
  <si>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</si>
  <si>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</si>
  <si>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</si>
  <si>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</si>
  <si>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</si>
  <si>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</si>
  <si>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</si>
  <si>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</si>
  <si>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</si>
  <si>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</si>
  <si>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</si>
  <si>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</si>
  <si>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</si>
  <si>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</si>
  <si>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</si>
  <si>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</si>
  <si>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</si>
  <si>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</si>
  <si>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</si>
  <si>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</si>
  <si>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</si>
  <si>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</si>
  <si>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</si>
  <si>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</si>
  <si>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</si>
  <si>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</si>
  <si>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</si>
  <si>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</si>
  <si>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</si>
  <si>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</si>
  <si>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</si>
  <si>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</si>
  <si>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</si>
  <si>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</si>
  <si>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</si>
  <si>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</si>
  <si>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</si>
  <si>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</si>
  <si>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</si>
  <si>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</si>
  <si>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</si>
  <si>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</si>
  <si>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</si>
  <si>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</si>
  <si>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</si>
  <si>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</si>
  <si>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</si>
  <si>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</si>
  <si>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</si>
  <si>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</si>
  <si>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</si>
  <si>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</si>
  <si>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</si>
  <si>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</si>
  <si>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</si>
  <si>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</si>
  <si>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</si>
  <si>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</si>
  <si>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</si>
  <si>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</si>
  <si>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</si>
  <si>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</si>
  <si>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</si>
  <si>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</si>
  <si>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</si>
  <si>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</si>
  <si>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</si>
  <si>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</si>
  <si>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</si>
  <si>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</si>
  <si>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</si>
  <si>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</si>
  <si>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</si>
  <si>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</si>
  <si>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</si>
  <si>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</si>
  <si>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</si>
  <si>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</si>
  <si>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</si>
  <si>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</si>
  <si>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</si>
  <si>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</si>
  <si>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</si>
  <si>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</si>
  <si>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</si>
  <si>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</si>
  <si>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</si>
  <si>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</si>
  <si>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</si>
  <si>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</si>
  <si>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</si>
  <si>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</si>
  <si>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</si>
  <si>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</si>
  <si>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</si>
  <si>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</si>
  <si>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</si>
  <si>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</si>
  <si>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</si>
  <si>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</si>
  <si>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</si>
  <si>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</si>
  <si>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</si>
  <si>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</si>
  <si>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</si>
  <si>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</si>
  <si>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</si>
  <si>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</si>
  <si>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</si>
  <si>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</si>
  <si>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</si>
  <si>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</si>
  <si>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</si>
  <si>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</si>
  <si>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</si>
  <si>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</si>
  <si>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</si>
  <si>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</si>
  <si>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</si>
  <si>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</si>
  <si>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</si>
  <si>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</si>
  <si>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</si>
  <si>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</si>
  <si>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</si>
  <si>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</si>
  <si>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</si>
  <si>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</si>
  <si>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</si>
  <si>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</si>
  <si>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</si>
  <si>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</si>
  <si>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</si>
  <si>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</si>
  <si>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</si>
  <si>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</si>
  <si>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</si>
  <si>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</si>
  <si>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</si>
  <si>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</si>
  <si>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</si>
  <si>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</si>
  <si>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</si>
  <si>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</si>
  <si>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</si>
  <si>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</si>
  <si>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</si>
  <si>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</si>
  <si>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</si>
  <si>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</si>
  <si>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</si>
  <si>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</si>
  <si>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</si>
  <si>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</si>
  <si>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</si>
  <si>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</si>
  <si>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</si>
  <si>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</si>
  <si>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</si>
  <si>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</si>
  <si>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</si>
  <si>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</si>
  <si>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</si>
  <si>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</si>
  <si>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</si>
  <si>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</si>
  <si>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</si>
  <si>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</si>
  <si>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</si>
  <si>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</si>
  <si>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</si>
  <si>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</si>
  <si>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</si>
  <si>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</si>
  <si>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</si>
  <si>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</si>
  <si>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</si>
  <si>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</si>
  <si>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</si>
  <si>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</si>
  <si>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</si>
  <si>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</si>
  <si>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</si>
  <si>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</si>
  <si>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</si>
  <si>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</si>
  <si>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</si>
  <si>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</si>
  <si>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</si>
  <si>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</si>
  <si>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</si>
  <si>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</si>
  <si>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</si>
  <si>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</si>
  <si>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</si>
  <si>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</si>
  <si>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</si>
  <si>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</si>
  <si>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</si>
  <si>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</si>
  <si>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</si>
  <si>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</si>
  <si>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</si>
  <si>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</si>
  <si>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</si>
  <si>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</si>
  <si>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</si>
  <si>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</si>
  <si>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</si>
  <si>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</si>
  <si>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</si>
  <si>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</si>
  <si>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</si>
  <si>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</si>
  <si>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</si>
  <si>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</si>
  <si>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</si>
  <si>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</si>
  <si>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</si>
  <si>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</si>
  <si>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</si>
  <si>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</si>
  <si>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</si>
  <si>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</si>
  <si>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</si>
  <si>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</si>
  <si>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</si>
  <si>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</si>
  <si>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</si>
  <si>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</si>
  <si>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</si>
  <si>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</si>
  <si>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</si>
  <si>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</si>
  <si>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</si>
  <si>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</si>
  <si>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</si>
  <si>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</si>
  <si>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</si>
  <si>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</si>
  <si>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</si>
  <si>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</si>
  <si>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</si>
  <si>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</si>
  <si>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</si>
  <si>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</si>
  <si>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</si>
  <si>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</si>
  <si>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</si>
  <si>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</si>
  <si>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</si>
  <si>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</si>
  <si>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</si>
  <si>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</si>
  <si>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</si>
  <si>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</si>
  <si>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</si>
  <si>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</si>
  <si>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</si>
  <si>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</si>
  <si>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</si>
  <si>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</si>
  <si>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</si>
  <si>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</si>
  <si>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</si>
  <si>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</si>
  <si>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</si>
  <si>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</si>
  <si>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</si>
  <si>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</si>
  <si>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</si>
  <si>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</si>
  <si>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</si>
  <si>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</si>
  <si>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</si>
  <si>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</si>
  <si>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</si>
  <si>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</si>
  <si>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</si>
  <si>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</si>
  <si>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</si>
  <si>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</si>
  <si>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</si>
  <si>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</si>
  <si>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</si>
  <si>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</si>
  <si>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</si>
  <si>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</si>
  <si>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</si>
  <si>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</si>
  <si>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</si>
  <si>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</si>
  <si>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</si>
  <si>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</si>
  <si>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</si>
  <si>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</si>
  <si>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</si>
  <si>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</si>
  <si>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</si>
  <si>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</si>
  <si>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</si>
  <si>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</si>
  <si>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</si>
  <si>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</si>
  <si>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</si>
  <si>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</si>
  <si>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</si>
  <si>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</si>
  <si>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</si>
  <si>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</si>
  <si>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</si>
  <si>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</si>
  <si>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</si>
  <si>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</si>
  <si>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</si>
  <si>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</si>
  <si>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</si>
  <si>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</si>
  <si>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</si>
  <si>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</si>
  <si>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</si>
  <si>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</si>
  <si>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</si>
  <si>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</si>
  <si>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</si>
  <si>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</si>
  <si>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</si>
  <si>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</si>
  <si>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</si>
  <si>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</si>
  <si>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</si>
  <si>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</si>
  <si>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</si>
  <si>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</si>
  <si>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</si>
  <si>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</si>
  <si>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</si>
  <si>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</si>
  <si>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</si>
  <si>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</si>
  <si>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</si>
  <si>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</si>
  <si>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</si>
  <si>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</si>
  <si>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</si>
  <si>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</si>
  <si>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</si>
  <si>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</si>
  <si>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</si>
  <si>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</si>
  <si>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</si>
  <si>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</si>
  <si>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</si>
  <si>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</si>
  <si>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</si>
  <si>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</si>
  <si>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</si>
  <si>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</si>
  <si>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</si>
  <si>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</si>
  <si>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</si>
  <si>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</si>
  <si>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</si>
  <si>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</si>
  <si>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</si>
  <si>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</si>
  <si>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</si>
  <si>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</si>
  <si>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</si>
  <si>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</si>
  <si>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</si>
  <si>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</si>
  <si>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</si>
  <si>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</si>
  <si>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</si>
  <si>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</si>
  <si>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</si>
  <si>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</si>
  <si>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</si>
  <si>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</si>
  <si>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</si>
  <si>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</si>
  <si>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</si>
  <si>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</si>
  <si>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</si>
  <si>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</si>
  <si>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</si>
  <si>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</si>
  <si>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</si>
  <si>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</si>
  <si>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</si>
  <si>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</si>
  <si>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</si>
  <si>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</si>
  <si>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</si>
  <si>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</si>
  <si>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</si>
  <si>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</si>
  <si>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</si>
  <si>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</si>
  <si>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</si>
  <si>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</si>
  <si>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</si>
  <si>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</si>
  <si>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</si>
  <si>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</si>
  <si>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</si>
  <si>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</si>
  <si>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</si>
  <si>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</si>
  <si>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</si>
  <si>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</si>
  <si>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</si>
  <si>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</si>
  <si>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</si>
  <si>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</si>
  <si>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</si>
  <si>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</si>
  <si>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</si>
  <si>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</si>
  <si>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</si>
  <si>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</si>
  <si>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</si>
  <si>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</si>
  <si>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</si>
  <si>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</si>
  <si>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</si>
  <si>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</si>
  <si>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</si>
  <si>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</si>
  <si>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</si>
  <si>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</si>
  <si>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</si>
  <si>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</si>
  <si>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</si>
  <si>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</si>
  <si>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</si>
  <si>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</si>
  <si>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</si>
  <si>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</si>
  <si>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</si>
  <si>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</si>
  <si>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</si>
  <si>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</si>
  <si>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</si>
  <si>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</si>
  <si>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</si>
  <si>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</si>
  <si>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</si>
  <si>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</si>
  <si>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</si>
  <si>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</si>
  <si>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</si>
  <si>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</si>
  <si>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</si>
  <si>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</si>
  <si>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</si>
  <si>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</si>
  <si>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</si>
  <si>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</si>
  <si>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</si>
  <si>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</si>
  <si>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</si>
  <si>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</si>
  <si>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</si>
  <si>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</si>
  <si>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</si>
  <si>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</si>
  <si>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</si>
  <si>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</si>
  <si>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</si>
  <si>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</si>
  <si>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</si>
  <si>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</si>
  <si>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</si>
  <si>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</si>
  <si>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</si>
  <si>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</si>
  <si>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</si>
  <si>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</si>
  <si>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</si>
  <si>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</si>
  <si>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</si>
  <si>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</si>
  <si>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</si>
  <si>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</si>
  <si>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</si>
  <si>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</si>
  <si>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</si>
  <si>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</si>
  <si>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</si>
  <si>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</si>
  <si>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</si>
  <si>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</si>
  <si>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</si>
  <si>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</si>
  <si>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</si>
  <si>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</si>
  <si>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</si>
  <si>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</si>
  <si>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</si>
  <si>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</si>
  <si>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</si>
  <si>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</si>
  <si>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</si>
  <si>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</si>
  <si>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</si>
  <si>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</si>
  <si>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</si>
  <si>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</si>
  <si>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</si>
  <si>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</si>
  <si>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</si>
  <si>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</si>
  <si>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</si>
  <si>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</si>
  <si>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</si>
  <si>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</si>
  <si>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</si>
  <si>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</si>
  <si>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</si>
  <si>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</si>
  <si>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</si>
  <si>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</si>
  <si>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</si>
  <si>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</si>
  <si>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</si>
  <si>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</si>
  <si>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</si>
  <si>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</si>
  <si>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</si>
  <si>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</si>
  <si>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</si>
  <si>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</si>
  <si>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</si>
  <si>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</si>
  <si>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</si>
  <si>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</si>
  <si>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</si>
  <si>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</si>
  <si>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</si>
  <si>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</si>
  <si>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</si>
  <si>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</si>
  <si>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</si>
  <si>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</si>
  <si>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</si>
  <si>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</si>
  <si>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</si>
  <si>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</si>
  <si>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</si>
  <si>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</si>
  <si>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</si>
  <si>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</si>
  <si>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</si>
  <si>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</si>
  <si>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</si>
  <si>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</si>
  <si>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</si>
  <si>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</si>
  <si>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</si>
  <si>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</si>
  <si>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</si>
  <si>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</si>
  <si>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</si>
  <si>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</si>
  <si>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</si>
  <si>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</si>
  <si>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</si>
  <si>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</si>
  <si>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</si>
  <si>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</si>
  <si>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</si>
  <si>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</si>
  <si>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</si>
  <si>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</si>
  <si>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</si>
  <si>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</si>
  <si>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</si>
  <si>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</si>
  <si>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</si>
  <si>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</si>
  <si>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</si>
  <si>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</si>
  <si>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</si>
  <si>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</si>
  <si>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</si>
  <si>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</si>
  <si>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</si>
  <si>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</si>
  <si>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</si>
  <si>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</si>
  <si>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</si>
  <si>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</si>
  <si>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</si>
  <si>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</si>
  <si>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</si>
  <si>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</si>
  <si>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</si>
  <si>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</si>
  <si>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</si>
  <si>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</si>
  <si>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</si>
  <si>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</si>
  <si>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</si>
  <si>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</si>
  <si>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</si>
  <si>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</si>
  <si>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</si>
  <si>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</si>
  <si>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</si>
  <si>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</si>
  <si>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</si>
  <si>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</si>
  <si>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</si>
  <si>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</si>
  <si>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</si>
  <si>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</si>
  <si>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</si>
  <si>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</si>
  <si>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</si>
  <si>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</si>
  <si>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</si>
  <si>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</si>
  <si>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</si>
  <si>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</si>
  <si>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</si>
  <si>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</si>
  <si>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</si>
  <si>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</si>
  <si>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</si>
  <si>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</si>
  <si>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</si>
  <si>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</si>
  <si>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</si>
  <si>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</si>
  <si>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</si>
  <si>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</si>
  <si>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</si>
  <si>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</si>
  <si>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</si>
  <si>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</si>
  <si>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</si>
  <si>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</si>
  <si>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</si>
  <si>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</si>
  <si>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</si>
  <si>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</si>
  <si>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</si>
  <si>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</si>
  <si>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</si>
  <si>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</si>
  <si>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</si>
  <si>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</si>
  <si>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</si>
  <si>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</si>
  <si>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</si>
  <si>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</si>
  <si>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</si>
  <si>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</si>
  <si>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</si>
  <si>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</si>
  <si>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</si>
  <si>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</si>
  <si>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</si>
  <si>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</si>
  <si>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</si>
  <si>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</si>
  <si>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</si>
  <si>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</si>
  <si>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</si>
  <si>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</si>
  <si>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</si>
  <si>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</si>
  <si>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</si>
  <si>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</si>
  <si>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</si>
  <si>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</si>
  <si>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</si>
  <si>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</si>
  <si>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</si>
  <si>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</si>
  <si>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</si>
  <si>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</si>
  <si>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</si>
  <si>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</si>
  <si>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</si>
  <si>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</si>
  <si>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</si>
  <si>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</si>
  <si>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</si>
  <si>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</si>
  <si>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</si>
  <si>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</si>
  <si>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</si>
  <si>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</si>
  <si>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</si>
  <si>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</si>
  <si>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</si>
  <si>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</si>
  <si>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</si>
  <si>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</si>
  <si>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</si>
  <si>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</si>
  <si>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</si>
  <si>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</si>
  <si>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</si>
  <si>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</si>
  <si>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</si>
  <si>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</si>
  <si>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</si>
  <si>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</si>
  <si>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</si>
  <si>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</si>
  <si>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</si>
  <si>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</si>
  <si>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</si>
  <si>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</si>
  <si>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</si>
  <si>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</si>
  <si>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</si>
  <si>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</si>
  <si>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</si>
  <si>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</si>
  <si>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</si>
  <si>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</si>
  <si>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</si>
  <si>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</si>
  <si>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</si>
  <si>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</si>
  <si>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</si>
  <si>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</si>
  <si>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</si>
  <si>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</si>
  <si>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</si>
  <si>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</si>
  <si>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</si>
  <si>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</si>
  <si>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</si>
  <si>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</si>
  <si>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</si>
  <si>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</si>
  <si>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</si>
  <si>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</si>
  <si>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</si>
  <si>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</si>
  <si>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</si>
  <si>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</si>
  <si>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</si>
  <si>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</si>
  <si>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</si>
  <si>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</si>
  <si>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</si>
  <si>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</si>
  <si>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</si>
  <si>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</si>
  <si>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</si>
  <si>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</si>
  <si>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</si>
  <si>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</si>
  <si>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</si>
  <si>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</si>
  <si>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</si>
  <si>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</si>
  <si>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</si>
  <si>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</si>
  <si>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</si>
  <si>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</si>
  <si>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</si>
  <si>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</si>
  <si>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</si>
  <si>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</si>
  <si>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</si>
  <si>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</si>
  <si>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</si>
  <si>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</si>
  <si>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</si>
  <si>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</si>
  <si>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</si>
  <si>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</si>
  <si>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</si>
  <si>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</si>
  <si>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</si>
  <si>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</si>
  <si>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</si>
  <si>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</si>
  <si>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</si>
  <si>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</si>
  <si>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</si>
  <si>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</si>
  <si>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</si>
  <si>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</si>
  <si>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</si>
  <si>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</si>
  <si>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</si>
  <si>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</si>
  <si>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</si>
  <si>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</si>
  <si>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</si>
  <si>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</si>
  <si>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</si>
  <si>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</si>
  <si>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</si>
  <si>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</si>
  <si>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</si>
  <si>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</si>
  <si>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</si>
  <si>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</si>
  <si>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</si>
  <si>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</si>
  <si>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</si>
  <si>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</si>
  <si>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</si>
  <si>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</si>
  <si>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</si>
  <si>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</si>
  <si>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</si>
  <si>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</si>
  <si>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</si>
  <si>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</si>
  <si>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</si>
  <si>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</si>
  <si>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</si>
  <si>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</si>
  <si>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</si>
  <si>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</si>
  <si>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</si>
  <si>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</si>
  <si>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</si>
  <si>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</si>
  <si>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</si>
  <si>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</si>
  <si>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</si>
  <si>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</si>
  <si>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</si>
  <si>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</si>
  <si>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</si>
  <si>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</si>
  <si>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</si>
  <si>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</si>
  <si>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</si>
  <si>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</si>
  <si>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</si>
  <si>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</si>
  <si>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</si>
  <si>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</si>
  <si>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</si>
  <si>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</si>
  <si>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</si>
  <si>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</si>
  <si>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</si>
  <si>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</si>
  <si>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</si>
  <si>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</si>
  <si>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</si>
  <si>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</si>
  <si>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</si>
  <si>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</si>
  <si>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</si>
  <si>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</si>
  <si>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</si>
  <si>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</si>
  <si>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</si>
  <si>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</si>
  <si>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</si>
  <si>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</si>
  <si>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</si>
  <si>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</si>
  <si>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</si>
  <si>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</si>
  <si>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</si>
  <si>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</si>
  <si>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</si>
  <si>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</si>
  <si>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</si>
  <si>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</si>
  <si>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</si>
  <si>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</si>
  <si>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</si>
  <si>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</si>
  <si>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</si>
  <si>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</si>
  <si>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</si>
  <si>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</si>
  <si>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</si>
  <si>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</si>
  <si>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</si>
  <si>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</si>
  <si>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</si>
  <si>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</si>
  <si>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</si>
  <si>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</si>
  <si>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</si>
  <si>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</si>
  <si>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</si>
  <si>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</si>
  <si>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</si>
  <si>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</si>
  <si>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</si>
  <si>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</si>
  <si>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</si>
  <si>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</si>
  <si>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</si>
  <si>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</si>
  <si>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</si>
  <si>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</si>
  <si>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</si>
  <si>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</si>
  <si>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</si>
  <si>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</si>
  <si>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</si>
  <si>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</si>
  <si>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</si>
  <si>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</si>
  <si>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</si>
  <si>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</si>
  <si>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</si>
  <si>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</si>
  <si>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</si>
  <si>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</si>
  <si>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</si>
  <si>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</si>
  <si>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</si>
  <si>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</si>
  <si>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</si>
  <si>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</si>
  <si>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</si>
  <si>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</si>
  <si>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</si>
  <si>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</si>
  <si>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</si>
  <si>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</si>
  <si>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</si>
  <si>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</si>
  <si>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</si>
  <si>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</si>
  <si>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</si>
  <si>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</si>
  <si>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</si>
  <si>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</si>
  <si>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</si>
  <si>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</si>
  <si>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</si>
  <si>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</si>
  <si>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</si>
  <si>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</si>
  <si>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</si>
  <si>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</si>
  <si>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</si>
  <si>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</si>
  <si>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</si>
  <si>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</si>
  <si>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</si>
  <si>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</si>
  <si>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</si>
  <si>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</si>
  <si>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</si>
  <si>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</si>
  <si>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</si>
  <si>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</si>
  <si>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</si>
  <si>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</si>
  <si>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</si>
  <si>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</si>
  <si>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</si>
  <si>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</si>
  <si>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</si>
  <si>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</si>
  <si>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</si>
  <si>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</si>
  <si>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</si>
  <si>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</si>
  <si>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</si>
  <si>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</si>
  <si>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</si>
  <si>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</si>
  <si>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</si>
  <si>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</si>
  <si>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</si>
  <si>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</si>
  <si>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</si>
  <si>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</si>
  <si>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</si>
  <si>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</si>
  <si>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</si>
  <si>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</si>
  <si>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</si>
  <si>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</si>
  <si>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</si>
  <si>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</si>
  <si>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</si>
  <si>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</si>
  <si>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</si>
  <si>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</si>
  <si>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</si>
  <si>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</si>
  <si>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</si>
  <si>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</si>
  <si>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</si>
  <si>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</si>
  <si>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</si>
  <si>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</si>
  <si>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</si>
  <si>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</si>
  <si>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</si>
  <si>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</si>
  <si>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</si>
  <si>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</si>
  <si>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</si>
  <si>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</si>
  <si>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</si>
  <si>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</si>
  <si>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</si>
  <si>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</si>
  <si>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</si>
  <si>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</si>
  <si>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</si>
  <si>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</si>
  <si>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</si>
  <si>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</si>
  <si>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</si>
  <si>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</si>
  <si>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</si>
  <si>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</si>
  <si>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</si>
  <si>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</si>
  <si>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</si>
  <si>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</si>
  <si>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</si>
  <si>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</si>
  <si>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</si>
  <si>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</si>
  <si>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</si>
  <si>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</si>
  <si>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</si>
  <si>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</si>
  <si>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</si>
  <si>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</si>
  <si>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</si>
  <si>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</si>
  <si>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</si>
  <si>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</si>
  <si>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</si>
  <si>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</si>
  <si>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</si>
  <si>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</si>
  <si>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</si>
  <si>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</si>
  <si>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</si>
  <si>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</si>
  <si>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</si>
  <si>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</si>
  <si>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</si>
  <si>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</si>
  <si>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</si>
  <si>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</si>
  <si>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</si>
  <si>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</si>
  <si>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</si>
  <si>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</si>
  <si>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</si>
  <si>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</si>
  <si>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</si>
  <si>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</si>
  <si>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</si>
  <si>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</si>
  <si>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</si>
  <si>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</si>
  <si>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</si>
  <si>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</si>
  <si>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</si>
  <si>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</si>
  <si>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</si>
  <si>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</si>
  <si>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</si>
  <si>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</si>
  <si>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</si>
  <si>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</si>
  <si>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</si>
  <si>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</si>
  <si>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</si>
  <si>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</si>
  <si>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</si>
  <si>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</si>
  <si>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</si>
  <si>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</si>
  <si>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</si>
  <si>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</si>
  <si>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</si>
  <si>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</si>
  <si>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</si>
  <si>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</si>
  <si>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</si>
  <si>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</si>
  <si>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</si>
  <si>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</si>
  <si>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</si>
  <si>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</si>
  <si>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</si>
  <si>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</si>
  <si>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</si>
  <si>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</si>
  <si>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</si>
  <si>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</si>
  <si>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</si>
  <si>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</si>
  <si>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</si>
  <si>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</si>
  <si>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</si>
  <si>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</si>
  <si>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</si>
  <si>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</si>
  <si>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</si>
  <si>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</si>
  <si>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</si>
  <si>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</si>
  <si>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</si>
  <si>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</si>
  <si>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</si>
  <si>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</si>
  <si>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</si>
  <si>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</si>
  <si>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</si>
  <si>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</si>
  <si>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</si>
  <si>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</si>
  <si>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</si>
  <si>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</si>
  <si>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</si>
  <si>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</si>
  <si>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</si>
  <si>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</si>
  <si>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</si>
  <si>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</si>
  <si>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</si>
  <si>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</si>
  <si>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</si>
  <si>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</si>
  <si>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</si>
  <si>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</si>
  <si>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</si>
  <si>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</si>
  <si>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</si>
  <si>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</si>
  <si>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</si>
  <si>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</si>
  <si>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</si>
  <si>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</si>
  <si>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</si>
  <si>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</si>
  <si>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</si>
  <si>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</si>
  <si>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</si>
  <si>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</si>
  <si>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</si>
  <si>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</si>
  <si>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</si>
  <si>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</si>
  <si>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</si>
  <si>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</si>
  <si>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</si>
  <si>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</si>
  <si>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</si>
  <si>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</si>
  <si>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</si>
  <si>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</si>
  <si>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</si>
  <si>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</si>
  <si>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</si>
  <si>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</si>
  <si>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</si>
  <si>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</si>
  <si>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</si>
  <si>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</si>
  <si>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</si>
  <si>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</si>
  <si>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</si>
  <si>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</si>
  <si>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</si>
  <si>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</si>
  <si>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</si>
  <si>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</si>
  <si>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</si>
  <si>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</si>
  <si>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</si>
  <si>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</si>
  <si>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</si>
  <si>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</si>
  <si>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</si>
  <si>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</si>
  <si>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</si>
  <si>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</si>
  <si>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</si>
  <si>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</si>
  <si>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</si>
  <si>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</si>
  <si>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</si>
  <si>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</si>
  <si>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</si>
  <si>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</si>
  <si>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</si>
  <si>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</si>
  <si>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</si>
  <si>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</si>
  <si>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</si>
  <si>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</si>
  <si>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</si>
  <si>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</si>
  <si>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</si>
  <si>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</si>
  <si>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</si>
  <si>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</si>
  <si>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</si>
  <si>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</si>
  <si>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</si>
  <si>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</si>
  <si>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</si>
  <si>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</si>
  <si>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</si>
  <si>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</si>
  <si>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</si>
  <si>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</si>
  <si>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</si>
  <si>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</si>
  <si>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</si>
  <si>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</si>
  <si>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</si>
  <si>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</si>
  <si>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</si>
  <si>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</si>
  <si>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</si>
  <si>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</si>
  <si>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</si>
  <si>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</si>
  <si>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</si>
  <si>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</si>
  <si>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</si>
  <si>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</si>
  <si>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</si>
  <si>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</si>
  <si>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</si>
  <si>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</si>
  <si>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</si>
  <si>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</si>
  <si>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</si>
  <si>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</si>
  <si>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</si>
  <si>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</si>
  <si>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</si>
  <si>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</si>
  <si>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</si>
  <si>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</si>
  <si>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</si>
  <si>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</si>
  <si>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</si>
  <si>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</si>
  <si>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</si>
  <si>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</si>
  <si>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</si>
  <si>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</si>
  <si>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</si>
  <si>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</si>
  <si>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</si>
  <si>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</si>
  <si>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</si>
  <si>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</si>
  <si>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</si>
  <si>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</si>
  <si>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</si>
  <si>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</si>
  <si>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</si>
  <si>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</si>
  <si>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</si>
  <si>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</si>
  <si>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</si>
  <si>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</si>
  <si>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</si>
  <si>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</si>
  <si>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</si>
  <si>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</si>
  <si>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</si>
  <si>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</si>
  <si>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</si>
  <si>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</si>
  <si>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</si>
  <si>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</si>
  <si>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</si>
  <si>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</si>
  <si>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</si>
  <si>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</si>
  <si>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</si>
  <si>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</si>
  <si>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</si>
  <si>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</si>
  <si>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</si>
  <si>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</si>
  <si>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</si>
  <si>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</si>
  <si>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</si>
  <si>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</si>
  <si>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</si>
  <si>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</si>
  <si>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</si>
  <si>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</si>
  <si>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</si>
  <si>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</si>
  <si>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</si>
  <si>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</si>
  <si>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</si>
  <si>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</si>
  <si>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</si>
  <si>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</si>
  <si>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</si>
  <si>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</si>
  <si>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</si>
  <si>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</si>
  <si>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</si>
  <si>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</si>
  <si>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</si>
  <si>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</si>
  <si>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</si>
  <si>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</si>
  <si>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</si>
  <si>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</si>
  <si>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</si>
  <si>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</si>
  <si>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</si>
  <si>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</si>
  <si>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</si>
  <si>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</si>
  <si>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</si>
  <si>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</si>
  <si>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</si>
  <si>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</si>
  <si>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</si>
  <si>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</si>
  <si>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</si>
  <si>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</si>
  <si>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</si>
  <si>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</si>
  <si>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</si>
  <si>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</si>
  <si>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</si>
  <si>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</si>
  <si>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</si>
  <si>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</si>
  <si>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</si>
  <si>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</si>
  <si>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</si>
  <si>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</si>
  <si>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</si>
  <si>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</si>
  <si>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</si>
  <si>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</si>
  <si>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</si>
  <si>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</si>
  <si>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</si>
  <si>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</si>
  <si>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</si>
  <si>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</si>
  <si>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</si>
  <si>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</si>
  <si>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</si>
  <si>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</si>
  <si>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</si>
  <si>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</si>
  <si>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</si>
  <si>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</si>
  <si>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</si>
  <si>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</si>
  <si>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</si>
  <si>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</si>
  <si>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</si>
  <si>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</si>
  <si>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</si>
  <si>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</si>
  <si>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</si>
  <si>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</si>
  <si>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</si>
  <si>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</si>
  <si>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</si>
  <si>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</si>
  <si>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</si>
  <si>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</si>
  <si>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</si>
  <si>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</si>
  <si>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</si>
  <si>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</si>
  <si>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</si>
  <si>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</si>
  <si>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</si>
  <si>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</si>
  <si>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</si>
  <si>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</si>
  <si>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</si>
  <si>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</si>
  <si>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</si>
  <si>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</si>
  <si>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</si>
  <si>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</si>
  <si>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</si>
  <si>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</si>
  <si>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</si>
  <si>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</si>
  <si>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</si>
  <si>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</si>
  <si>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</si>
  <si>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</si>
  <si>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</si>
  <si>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</si>
  <si>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</si>
  <si>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</si>
  <si>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</si>
  <si>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</si>
  <si>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</si>
  <si>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</si>
  <si>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</si>
  <si>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</si>
  <si>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</si>
  <si>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</si>
  <si>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</si>
  <si>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</si>
  <si>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</si>
  <si>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</si>
  <si>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</si>
  <si>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</si>
  <si>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</si>
  <si>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</si>
  <si>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</si>
  <si>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</si>
  <si>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</si>
  <si>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</si>
  <si>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</si>
  <si>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</si>
  <si>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</si>
  <si>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</si>
  <si>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</si>
  <si>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</si>
  <si>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</si>
  <si>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</si>
  <si>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</si>
  <si>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</si>
  <si>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</si>
  <si>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</si>
  <si>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</si>
  <si>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</si>
  <si>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</si>
  <si>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</si>
  <si>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</si>
  <si>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</si>
  <si>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</si>
  <si>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</si>
  <si>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</si>
  <si>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</si>
  <si>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</si>
  <si>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</si>
  <si>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</si>
  <si>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</si>
  <si>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</si>
  <si>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</si>
  <si>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</si>
  <si>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</si>
  <si>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</si>
  <si>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</si>
  <si>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</si>
  <si>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</si>
  <si>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</si>
  <si>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</si>
  <si>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</si>
  <si>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</si>
  <si>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</si>
  <si>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</si>
  <si>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</si>
  <si>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</si>
  <si>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</si>
  <si>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</si>
  <si>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</si>
  <si>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</si>
  <si>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</si>
  <si>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</si>
  <si>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</si>
  <si>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</si>
  <si>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</si>
  <si>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</si>
  <si>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</si>
  <si>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</si>
  <si>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</si>
  <si>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</si>
  <si>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</si>
  <si>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</si>
  <si>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</si>
  <si>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</si>
  <si>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</si>
  <si>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</si>
  <si>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</si>
  <si>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</si>
  <si>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</si>
  <si>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</si>
  <si>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</si>
  <si>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</si>
  <si>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</si>
  <si>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</si>
  <si>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</si>
  <si>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</si>
  <si>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</si>
  <si>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</si>
  <si>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</si>
  <si>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</si>
  <si>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</si>
  <si>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</si>
  <si>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</si>
  <si>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</si>
  <si>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</si>
  <si>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</si>
  <si>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</si>
  <si>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</si>
  <si>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</si>
  <si>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</si>
  <si>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</si>
  <si>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</si>
  <si>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</si>
  <si>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</si>
  <si>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</si>
  <si>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</si>
  <si>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</si>
  <si>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</si>
  <si>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</si>
  <si>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</si>
  <si>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</si>
  <si>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</si>
  <si>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</si>
  <si>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</si>
  <si>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</si>
  <si>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</si>
  <si>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</si>
  <si>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</si>
  <si>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</si>
  <si>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</si>
  <si>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</si>
  <si>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</si>
  <si>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</si>
  <si>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</si>
  <si>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</si>
  <si>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</si>
  <si>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</si>
  <si>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</si>
  <si>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</si>
  <si>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</si>
  <si>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</si>
  <si>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</si>
  <si>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</si>
  <si>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</si>
  <si>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</si>
  <si>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</si>
  <si>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</si>
  <si>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</si>
  <si>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</si>
  <si>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</si>
  <si>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</si>
  <si>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</si>
  <si>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</si>
  <si>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</si>
  <si>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</si>
  <si>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</si>
  <si>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</si>
  <si>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</si>
  <si>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</si>
  <si>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</si>
  <si>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</si>
  <si>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</si>
  <si>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</si>
  <si>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</si>
  <si>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</si>
  <si>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</si>
  <si>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</si>
  <si>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</si>
  <si>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</si>
  <si>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</si>
  <si>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</si>
  <si>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</si>
  <si>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</si>
  <si>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</si>
  <si>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</si>
  <si>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</si>
  <si>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</si>
  <si>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</si>
  <si>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</si>
  <si>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</si>
  <si>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</si>
  <si>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</si>
  <si>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</si>
  <si>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</si>
  <si>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</si>
  <si>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</si>
  <si>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</si>
  <si>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</si>
  <si>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</si>
  <si>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</si>
  <si>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</si>
  <si>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</si>
  <si>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</si>
  <si>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</si>
  <si>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</si>
  <si>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</si>
  <si>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</si>
  <si>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</si>
  <si>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</si>
  <si>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</si>
  <si>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</si>
  <si>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</si>
  <si>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</si>
  <si>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</si>
  <si>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</si>
  <si>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</si>
  <si>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</si>
  <si>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</si>
  <si>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</si>
  <si>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</si>
  <si>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</si>
  <si>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</si>
  <si>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</si>
  <si>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</si>
  <si>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</si>
  <si>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</si>
  <si>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</si>
  <si>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</si>
  <si>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</si>
  <si>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</si>
  <si>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</si>
  <si>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</si>
  <si>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</si>
  <si>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</si>
  <si>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</si>
  <si>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</si>
  <si>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</si>
  <si>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</si>
  <si>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</si>
  <si>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</si>
  <si>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</si>
  <si>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</si>
  <si>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</si>
  <si>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</si>
  <si>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</si>
  <si>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</si>
  <si>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</si>
  <si>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</si>
  <si>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</si>
  <si>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</si>
  <si>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</si>
  <si>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</si>
  <si>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</si>
  <si>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</si>
  <si>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</si>
  <si>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</si>
  <si>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</si>
  <si>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</si>
  <si>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</si>
  <si>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</si>
  <si>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</si>
  <si>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</si>
  <si>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</si>
  <si>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</si>
  <si>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</si>
  <si>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</si>
  <si>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</si>
  <si>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</si>
  <si>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</si>
  <si>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</si>
  <si>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</si>
  <si>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</si>
  <si>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</si>
  <si>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</si>
  <si>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</si>
  <si>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</si>
  <si>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</si>
  <si>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</si>
  <si>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</si>
  <si>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</si>
  <si>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</si>
  <si>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</si>
  <si>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</si>
  <si>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</si>
  <si>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</si>
  <si>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</si>
  <si>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</si>
  <si>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</si>
  <si>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</si>
  <si>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</si>
  <si>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</si>
  <si>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</si>
  <si>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</si>
  <si>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</si>
  <si>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</si>
  <si>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</si>
  <si>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</si>
  <si>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</si>
  <si>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</si>
  <si>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</si>
  <si>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</si>
  <si>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</si>
  <si>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</si>
  <si>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</si>
  <si>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</si>
  <si>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</si>
  <si>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</si>
  <si>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</si>
  <si>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</si>
  <si>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</si>
  <si>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</si>
  <si>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</si>
  <si>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</si>
  <si>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</si>
  <si>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</si>
  <si>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</si>
  <si>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</si>
  <si>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</si>
  <si>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</si>
  <si>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</si>
  <si>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</si>
  <si>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</si>
  <si>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</si>
  <si>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</si>
  <si>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</si>
  <si>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</si>
  <si>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</si>
  <si>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</si>
  <si>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</si>
  <si>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</si>
  <si>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</si>
  <si>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</si>
  <si>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</si>
  <si>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</si>
  <si>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</si>
  <si>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</si>
  <si>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</si>
  <si>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</si>
  <si>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</si>
  <si>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</si>
  <si>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</si>
  <si>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</si>
  <si>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</si>
  <si>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</si>
  <si>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</si>
  <si>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</si>
  <si>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</si>
  <si>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</si>
  <si>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</si>
  <si>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</si>
  <si>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</si>
  <si>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</si>
  <si>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</si>
  <si>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</si>
  <si>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</si>
  <si>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</si>
  <si>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</si>
  <si>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</si>
  <si>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</si>
  <si>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</si>
  <si>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</si>
  <si>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</si>
  <si>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</si>
  <si>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</si>
  <si>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</si>
  <si>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</si>
  <si>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</si>
  <si>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</si>
  <si>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</si>
  <si>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</si>
  <si>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</si>
  <si>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</si>
  <si>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</si>
  <si>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</si>
  <si>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</si>
  <si>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</si>
  <si>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</si>
  <si>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</si>
  <si>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</si>
  <si>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</si>
  <si>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</si>
  <si>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</si>
  <si>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</si>
  <si>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</si>
  <si>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</si>
  <si>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</si>
  <si>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</si>
  <si>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</si>
  <si>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</si>
  <si>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</si>
  <si>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</si>
  <si>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</si>
  <si>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</si>
  <si>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</si>
  <si>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</si>
  <si>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</si>
  <si>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</si>
  <si>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</si>
  <si>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</si>
  <si>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</si>
  <si>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</si>
  <si>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</si>
  <si>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</si>
  <si>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</si>
  <si>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</si>
  <si>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</si>
  <si>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</si>
  <si>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</si>
  <si>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</si>
  <si>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</si>
  <si>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</si>
  <si>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</si>
  <si>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</si>
  <si>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</si>
  <si>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</si>
  <si>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</si>
  <si>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</si>
  <si>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</si>
  <si>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</si>
  <si>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</si>
  <si>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</si>
  <si>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</si>
  <si>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</si>
  <si>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</si>
  <si>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</si>
  <si>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</si>
  <si>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</si>
  <si>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</si>
  <si>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</si>
  <si>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</si>
  <si>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</si>
  <si>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</si>
  <si>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</si>
  <si>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</si>
  <si>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</si>
  <si>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</si>
  <si>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</si>
  <si>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</si>
  <si>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</si>
  <si>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</si>
  <si>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</si>
  <si>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</si>
  <si>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</si>
  <si>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</si>
  <si>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</si>
  <si>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</si>
  <si>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</si>
  <si>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</si>
  <si>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</si>
  <si>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</si>
  <si>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</si>
  <si>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</si>
  <si>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</si>
  <si>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</si>
  <si>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</si>
  <si>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</si>
  <si>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</si>
  <si>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</si>
  <si>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</si>
  <si>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</si>
  <si>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</si>
  <si>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</si>
  <si>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</si>
  <si>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</si>
  <si>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</si>
  <si>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</si>
  <si>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</si>
  <si>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</si>
  <si>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</si>
  <si>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</si>
  <si>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</si>
  <si>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</si>
  <si>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</si>
  <si>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</si>
  <si>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</si>
  <si>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</si>
  <si>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</si>
  <si>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</si>
  <si>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</si>
  <si>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</si>
  <si>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</si>
  <si>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</si>
  <si>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</si>
  <si>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</si>
  <si>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</si>
  <si>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</si>
  <si>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</si>
  <si>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</si>
  <si>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</si>
  <si>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</si>
  <si>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</si>
  <si>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</si>
  <si>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</si>
  <si>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</si>
  <si>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</si>
  <si>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</si>
  <si>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</si>
  <si>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</si>
  <si>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</si>
  <si>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</si>
  <si>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</si>
  <si>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</si>
  <si>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</si>
  <si>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</si>
  <si>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</si>
  <si>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</si>
  <si>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</si>
  <si>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</si>
  <si>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</si>
  <si>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</si>
  <si>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</si>
  <si>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</si>
  <si>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</si>
  <si>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</si>
  <si>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</si>
  <si>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</si>
  <si>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</si>
  <si>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</si>
  <si>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</si>
  <si>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</si>
  <si>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</si>
  <si>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</si>
  <si>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</si>
  <si>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</si>
  <si>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</si>
  <si>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</si>
  <si>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</si>
  <si>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</si>
  <si>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</si>
  <si>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</si>
  <si>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</si>
  <si>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</si>
  <si>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</si>
  <si>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</si>
  <si>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</si>
  <si>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</si>
  <si>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</si>
  <si>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</si>
  <si>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</si>
  <si>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</si>
  <si>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</si>
  <si>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</si>
  <si>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</si>
  <si>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</si>
  <si>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</si>
  <si>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</si>
  <si>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</si>
  <si>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</si>
  <si>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</si>
  <si>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</si>
  <si>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</si>
  <si>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</si>
  <si>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</si>
  <si>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</si>
  <si>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</si>
  <si>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</si>
  <si>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</si>
  <si>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</si>
  <si>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</si>
  <si>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</si>
  <si>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</si>
  <si>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</si>
  <si>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</si>
  <si>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</si>
  <si>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</si>
  <si>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</si>
  <si>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</si>
  <si>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</si>
  <si>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</si>
  <si>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</si>
  <si>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</si>
  <si>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</si>
  <si>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</si>
  <si>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</si>
  <si>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</si>
  <si>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</si>
  <si>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</si>
  <si>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</si>
  <si>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</si>
  <si>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</si>
  <si>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</si>
  <si>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</si>
  <si>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</si>
  <si>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</si>
  <si>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</si>
  <si>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</si>
  <si>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</si>
  <si>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</si>
  <si>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</si>
  <si>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</si>
  <si>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</si>
  <si>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</si>
  <si>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</si>
  <si>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</si>
  <si>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</si>
  <si>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</si>
  <si>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</si>
  <si>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</si>
  <si>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</si>
  <si>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</si>
  <si>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</si>
  <si>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</si>
  <si>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</si>
  <si>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</si>
  <si>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</si>
  <si>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</si>
  <si>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</si>
  <si>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</si>
  <si>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</si>
  <si>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</si>
  <si>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</si>
  <si>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</si>
  <si>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</si>
  <si>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</si>
  <si>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</si>
  <si>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</si>
  <si>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</si>
  <si>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</si>
  <si>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</si>
  <si>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</si>
  <si>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</si>
  <si>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</si>
  <si>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</si>
  <si>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</si>
  <si>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</si>
  <si>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</si>
  <si>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</si>
  <si>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</si>
  <si>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</si>
  <si>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</si>
  <si>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</si>
  <si>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</si>
  <si>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</si>
  <si>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</si>
  <si>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</si>
  <si>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</si>
  <si>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</si>
  <si>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</si>
  <si>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</si>
  <si>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</si>
  <si>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</si>
  <si>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</si>
  <si>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</si>
  <si>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</si>
  <si>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</si>
  <si>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</si>
  <si>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</si>
  <si>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</si>
  <si>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</si>
  <si>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</si>
  <si>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</si>
  <si>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</si>
  <si>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</si>
  <si>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</si>
  <si>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</si>
  <si>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</si>
  <si>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</si>
  <si>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</si>
  <si>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</si>
  <si>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</si>
  <si>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</si>
  <si>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</si>
  <si>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</si>
  <si>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</si>
  <si>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</si>
  <si>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</si>
  <si>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</si>
  <si>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</si>
  <si>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</si>
  <si>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</si>
  <si>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</si>
  <si>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</si>
  <si>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</si>
  <si>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</si>
  <si>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</si>
  <si>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</si>
  <si>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</si>
  <si>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</si>
  <si>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</si>
  <si>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</si>
  <si>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</si>
  <si>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</si>
  <si>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</si>
  <si>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</si>
  <si>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</si>
  <si>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</si>
  <si>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</si>
  <si>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</si>
  <si>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</si>
  <si>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</si>
  <si>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</si>
  <si>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</si>
  <si>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</si>
  <si>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</si>
  <si>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</si>
  <si>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</si>
  <si>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</si>
  <si>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</si>
  <si>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</si>
  <si>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</si>
  <si>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</si>
  <si>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</si>
  <si>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</si>
  <si>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</si>
  <si>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</si>
  <si>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</si>
  <si>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</si>
  <si>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</si>
  <si>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</si>
  <si>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</si>
  <si>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</si>
  <si>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</si>
  <si>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</si>
  <si>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</si>
  <si>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</si>
  <si>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</si>
  <si>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</si>
  <si>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</si>
  <si>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</si>
  <si>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</si>
  <si>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</si>
  <si>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</si>
  <si>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</si>
  <si>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</si>
  <si>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</si>
  <si>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</si>
  <si>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</si>
  <si>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</si>
  <si>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</si>
  <si>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</si>
  <si>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</si>
  <si>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</si>
  <si>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</si>
  <si>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</si>
  <si>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</si>
  <si>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</si>
  <si>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</si>
  <si>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</si>
  <si>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</si>
  <si>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</si>
  <si>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</si>
  <si>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</si>
  <si>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</si>
  <si>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</si>
  <si>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</si>
  <si>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</si>
  <si>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</si>
  <si>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</si>
  <si>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</si>
  <si>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</si>
  <si>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</si>
  <si>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</si>
  <si>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</si>
  <si>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</si>
  <si>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</si>
  <si>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</si>
  <si>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</si>
  <si>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</si>
  <si>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</si>
  <si>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</si>
  <si>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</si>
  <si>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</si>
  <si>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</si>
  <si>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</si>
  <si>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</si>
  <si>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</si>
  <si>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</si>
  <si>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</si>
  <si>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</si>
  <si>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</si>
  <si>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</si>
  <si>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</si>
  <si>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</si>
  <si>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</si>
  <si>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</si>
  <si>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</si>
  <si>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</si>
  <si>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</si>
  <si>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</si>
  <si>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</si>
  <si>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</si>
  <si>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</si>
  <si>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</si>
  <si>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</si>
  <si>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</si>
  <si>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</si>
  <si>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</si>
  <si>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</si>
  <si>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</si>
  <si>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</si>
  <si>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</si>
  <si>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</si>
  <si>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</si>
  <si>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</si>
  <si>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</si>
  <si>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</si>
  <si>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</si>
  <si>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</si>
  <si>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</si>
  <si>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</si>
  <si>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</si>
  <si>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</si>
  <si>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</si>
  <si>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</si>
  <si>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</si>
  <si>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</si>
  <si>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</si>
  <si>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</si>
  <si>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</si>
  <si>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</si>
  <si>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</si>
  <si>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</si>
  <si>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</si>
  <si>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</si>
  <si>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</si>
  <si>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</si>
  <si>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</si>
  <si>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</si>
  <si>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</si>
  <si>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</si>
  <si>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</si>
  <si>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</si>
  <si>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</si>
  <si>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</si>
  <si>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</si>
  <si>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</si>
  <si>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</si>
  <si>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</si>
  <si>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</si>
  <si>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</si>
  <si>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</si>
  <si>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</si>
  <si>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</si>
  <si>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</si>
  <si>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</si>
  <si>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</si>
  <si>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</si>
  <si>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</si>
  <si>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</si>
  <si>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</si>
  <si>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</si>
  <si>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</si>
  <si>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</si>
  <si>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</si>
  <si>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</si>
  <si>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</si>
  <si>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</si>
  <si>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</si>
  <si>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</si>
  <si>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</si>
  <si>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</si>
  <si>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</si>
  <si>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</si>
  <si>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</si>
  <si>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</si>
  <si>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</si>
  <si>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</si>
  <si>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</si>
  <si>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</si>
  <si>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</si>
  <si>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</si>
  <si>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</si>
  <si>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</si>
  <si>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</si>
  <si>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</si>
  <si>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</si>
  <si>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</si>
  <si>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</si>
  <si>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</si>
  <si>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</si>
  <si>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</si>
  <si>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</si>
  <si>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</si>
  <si>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</si>
  <si>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</si>
  <si>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</si>
  <si>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</si>
  <si>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</si>
  <si>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</si>
  <si>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</si>
  <si>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</si>
  <si>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</si>
  <si>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</si>
  <si>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</si>
  <si>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</si>
  <si>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</si>
  <si>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</si>
  <si>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</si>
  <si>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</si>
  <si>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</si>
  <si>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</si>
  <si>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</si>
  <si>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</si>
  <si>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</si>
  <si>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</si>
  <si>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</si>
  <si>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</si>
  <si>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</si>
  <si>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</si>
  <si>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</si>
  <si>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</si>
  <si>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</si>
  <si>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</si>
  <si>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</si>
  <si>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</si>
  <si>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</si>
  <si>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</si>
  <si>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</si>
  <si>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</si>
  <si>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</si>
  <si>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</si>
  <si>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</si>
  <si>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</si>
  <si>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</si>
  <si>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</si>
  <si>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</si>
  <si>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</si>
  <si>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</si>
  <si>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</si>
  <si>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</si>
  <si>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</si>
  <si>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</si>
  <si>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</si>
  <si>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</si>
  <si>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</si>
  <si>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</si>
  <si>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</si>
  <si>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</si>
  <si>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</si>
  <si>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</si>
  <si>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</si>
  <si>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</si>
  <si>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</si>
  <si>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</si>
  <si>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</si>
  <si>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</si>
  <si>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</si>
  <si>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</si>
  <si>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</si>
  <si>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</si>
  <si>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</si>
  <si>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</si>
  <si>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</si>
  <si>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</si>
  <si>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</si>
  <si>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</si>
  <si>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</si>
  <si>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</si>
  <si>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</si>
  <si>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</si>
  <si>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</si>
  <si>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</si>
  <si>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</si>
  <si>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</si>
  <si>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</si>
  <si>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</si>
  <si>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</si>
  <si>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</si>
  <si>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</si>
  <si>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</si>
  <si>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</si>
  <si>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</si>
  <si>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</si>
  <si>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</si>
  <si>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</si>
  <si>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</si>
  <si>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</si>
  <si>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</si>
  <si>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</si>
  <si>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</si>
  <si>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</si>
  <si>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</si>
  <si>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</si>
  <si>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</si>
  <si>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</si>
  <si>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</si>
  <si>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</si>
  <si>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</si>
  <si>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</si>
  <si>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</si>
  <si>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</si>
  <si>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</si>
  <si>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</si>
  <si>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</si>
  <si>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</si>
  <si>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</si>
  <si>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</si>
  <si>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</si>
  <si>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</si>
  <si>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</si>
  <si>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</si>
  <si>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</si>
  <si>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</si>
  <si>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</si>
  <si>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</si>
  <si>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</si>
  <si>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</si>
  <si>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</si>
  <si>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</si>
  <si>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</si>
  <si>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</si>
  <si>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</si>
  <si>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</si>
  <si>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</si>
  <si>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</si>
  <si>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</si>
  <si>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</si>
  <si>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</si>
  <si>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</si>
  <si>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</si>
  <si>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</si>
  <si>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</si>
  <si>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</si>
  <si>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</si>
  <si>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</si>
  <si>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</si>
  <si>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</si>
  <si>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</si>
  <si>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</si>
  <si>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</si>
  <si>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</si>
  <si>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</si>
  <si>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</si>
  <si>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</si>
  <si>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</si>
  <si>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</si>
  <si>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</si>
  <si>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</si>
  <si>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</si>
  <si>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</si>
  <si>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</si>
  <si>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</si>
  <si>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</si>
  <si>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</si>
  <si>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</si>
  <si>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</si>
  <si>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</si>
  <si>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</si>
  <si>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</si>
  <si>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</si>
  <si>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</si>
  <si>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</si>
  <si>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</si>
  <si>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</si>
  <si>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</si>
  <si>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</si>
  <si>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</si>
  <si>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</si>
  <si>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</si>
  <si>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</si>
  <si>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</si>
  <si>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</si>
  <si>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</si>
  <si>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</si>
  <si>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</si>
  <si>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</si>
  <si>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</si>
  <si>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</si>
  <si>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</si>
  <si>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</si>
  <si>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</si>
  <si>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</si>
  <si>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</si>
  <si>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</si>
  <si>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</si>
  <si>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</si>
  <si>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</si>
  <si>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</si>
  <si>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</si>
  <si>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</si>
  <si>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</si>
  <si>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</si>
  <si>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</si>
  <si>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</si>
  <si>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</si>
  <si>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</si>
  <si>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</si>
  <si>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</si>
  <si>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</si>
  <si>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</si>
  <si>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</si>
  <si>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</si>
  <si>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</si>
  <si>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</si>
  <si>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</si>
  <si>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</si>
  <si>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</si>
  <si>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</si>
  <si>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</si>
  <si>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</si>
  <si>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</si>
  <si>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</si>
  <si>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</si>
  <si>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</si>
  <si>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</si>
  <si>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</si>
  <si>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</si>
  <si>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</si>
  <si>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</si>
  <si>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</si>
  <si>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</si>
  <si>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</si>
  <si>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</si>
  <si>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</si>
  <si>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</si>
  <si>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</si>
  <si>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</si>
  <si>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</si>
  <si>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</si>
  <si>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</si>
  <si>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</si>
  <si>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</si>
  <si>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</si>
  <si>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</si>
  <si>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</si>
  <si>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</si>
  <si>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</si>
  <si>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</si>
  <si>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</si>
  <si>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</si>
  <si>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</si>
  <si>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</si>
  <si>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</si>
  <si>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</si>
  <si>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</si>
  <si>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</si>
  <si>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</si>
  <si>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</si>
  <si>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</si>
  <si>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</si>
  <si>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</si>
  <si>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</si>
  <si>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</si>
  <si>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</si>
  <si>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</si>
  <si>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</si>
  <si>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</si>
  <si>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</si>
  <si>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</si>
  <si>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</si>
  <si>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</si>
  <si>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</si>
  <si>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</si>
  <si>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</si>
  <si>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</si>
  <si>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</si>
  <si>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</si>
  <si>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</si>
  <si>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</si>
  <si>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</si>
  <si>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</si>
  <si>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</si>
  <si>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</si>
  <si>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</si>
  <si>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</si>
  <si>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</si>
  <si>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</si>
  <si>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</si>
  <si>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</si>
  <si>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</si>
  <si>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</si>
  <si>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</si>
  <si>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</si>
  <si>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</si>
  <si>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</si>
  <si>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</si>
  <si>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</si>
  <si>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</si>
  <si>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</si>
  <si>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</si>
  <si>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</si>
  <si>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</si>
  <si>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</si>
  <si>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</si>
  <si>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</si>
  <si>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</si>
  <si>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</si>
  <si>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</si>
  <si>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</si>
  <si>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</si>
  <si>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</si>
  <si>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</si>
  <si>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</si>
  <si>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</si>
  <si>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</si>
  <si>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</si>
  <si>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</si>
  <si>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</si>
  <si>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</si>
  <si>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</si>
  <si>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</si>
  <si>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</si>
  <si>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</si>
  <si>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</si>
  <si>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</si>
  <si>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</si>
  <si>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</si>
  <si>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</si>
  <si>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</si>
  <si>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</si>
  <si>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</si>
  <si>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</si>
  <si>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</si>
  <si>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</si>
  <si>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</si>
  <si>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</si>
  <si>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</si>
  <si>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</si>
  <si>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</si>
  <si>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</si>
  <si>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</si>
  <si>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</si>
  <si>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</si>
  <si>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</si>
  <si>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</si>
  <si>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</si>
  <si>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</si>
  <si>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</si>
  <si>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</si>
  <si>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</si>
  <si>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</si>
  <si>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</si>
  <si>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</si>
  <si>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</si>
  <si>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</si>
  <si>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</si>
  <si>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</si>
  <si>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</si>
  <si>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</si>
  <si>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</si>
  <si>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</si>
  <si>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</si>
  <si>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</si>
  <si>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</si>
  <si>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</si>
  <si>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</si>
  <si>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</si>
  <si>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</si>
  <si>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</si>
  <si>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</si>
  <si>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</si>
  <si>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</si>
  <si>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</si>
  <si>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</si>
  <si>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</si>
  <si>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</si>
  <si>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</si>
  <si>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</si>
  <si>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</si>
  <si>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</si>
  <si>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</si>
  <si>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</si>
  <si>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</si>
  <si>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</si>
  <si>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</si>
  <si>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</si>
  <si>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</si>
  <si>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</si>
  <si>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</si>
  <si>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</si>
  <si>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</si>
  <si>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</si>
  <si>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</si>
  <si>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</si>
  <si>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</si>
  <si>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</si>
  <si>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</si>
  <si>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</si>
  <si>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</si>
  <si>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</si>
  <si>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</si>
  <si>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</si>
  <si>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</si>
  <si>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</si>
  <si>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</si>
  <si>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</si>
  <si>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</si>
  <si>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</si>
  <si>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</si>
  <si>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</si>
  <si>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</si>
  <si>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</si>
  <si>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</si>
  <si>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</si>
  <si>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</si>
  <si>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</si>
  <si>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</si>
  <si>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</si>
  <si>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</si>
  <si>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</si>
  <si>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</si>
  <si>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</si>
  <si>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</si>
  <si>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</si>
  <si>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</si>
  <si>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</si>
  <si>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</si>
  <si>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</si>
  <si>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</si>
  <si>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</si>
  <si>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</si>
  <si>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</si>
  <si>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</si>
  <si>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</si>
  <si>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</si>
  <si>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</si>
  <si>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</si>
  <si>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</si>
  <si>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</si>
  <si>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</si>
  <si>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</si>
  <si>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</si>
  <si>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</si>
  <si>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</si>
  <si>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</si>
  <si>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</si>
  <si>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</si>
  <si>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</si>
  <si>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</si>
  <si>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</si>
  <si>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</si>
  <si>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</si>
  <si>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</si>
  <si>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</si>
  <si>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</si>
  <si>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</si>
  <si>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</si>
  <si>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</si>
  <si>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</si>
  <si>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</si>
  <si>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</si>
  <si>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</si>
  <si>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</si>
  <si>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</si>
  <si>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</si>
  <si>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</si>
  <si>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</si>
  <si>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</si>
  <si>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</si>
  <si>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</si>
  <si>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</si>
  <si>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</si>
  <si>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</si>
  <si>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</si>
  <si>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</si>
  <si>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</si>
  <si>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</si>
  <si>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</si>
  <si>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</si>
  <si>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</si>
  <si>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</si>
  <si>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</si>
  <si>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</si>
  <si>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</si>
  <si>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</si>
  <si>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</si>
  <si>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</si>
  <si>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</si>
  <si>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</si>
  <si>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</si>
  <si>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</si>
  <si>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</si>
  <si>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</si>
  <si>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</si>
  <si>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</si>
  <si>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</si>
  <si>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</si>
  <si>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</si>
  <si>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</si>
  <si>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</si>
  <si>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</si>
  <si>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</si>
  <si>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</si>
  <si>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</si>
  <si>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</si>
  <si>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</si>
  <si>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</si>
  <si>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</si>
  <si>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</si>
  <si>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</si>
  <si>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</si>
  <si>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</si>
  <si>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</si>
  <si>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</si>
  <si>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</si>
  <si>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</si>
  <si>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</si>
  <si>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</si>
  <si>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</si>
  <si>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</si>
  <si>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</si>
  <si>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</si>
  <si>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</si>
  <si>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</si>
  <si>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</si>
  <si>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</si>
  <si>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</si>
  <si>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</si>
  <si>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</si>
  <si>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</si>
  <si>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</si>
  <si>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</si>
  <si>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</si>
  <si>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</si>
  <si>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</si>
  <si>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</si>
  <si>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</si>
  <si>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</si>
  <si>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</si>
  <si>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</si>
  <si>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</si>
  <si>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</si>
  <si>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</si>
  <si>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</si>
  <si>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</si>
  <si>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</si>
  <si>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</si>
  <si>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</si>
  <si>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</si>
  <si>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</si>
  <si>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</si>
  <si>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</si>
  <si>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</si>
  <si>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</si>
  <si>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</si>
  <si>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</si>
  <si>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</si>
  <si>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</si>
  <si>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</si>
  <si>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</si>
  <si>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</si>
  <si>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</si>
  <si>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</si>
  <si>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</si>
  <si>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</si>
  <si>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</si>
  <si>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</si>
  <si>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</si>
  <si>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</si>
  <si>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</si>
  <si>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</si>
  <si>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</si>
  <si>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</si>
  <si>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</si>
  <si>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</si>
  <si>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</si>
  <si>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</si>
  <si>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</si>
  <si>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</si>
  <si>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</si>
  <si>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</si>
  <si>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</si>
  <si>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</si>
  <si>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</si>
  <si>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</si>
  <si>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</si>
  <si>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</si>
  <si>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</si>
  <si>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</si>
  <si>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</si>
  <si>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</si>
  <si>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</si>
  <si>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</si>
  <si>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</si>
  <si>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</si>
  <si>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</si>
  <si>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</si>
  <si>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</si>
  <si>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</si>
  <si>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</si>
  <si>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</si>
  <si>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</si>
  <si>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</si>
  <si>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</si>
  <si>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</si>
  <si>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</si>
  <si>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</si>
  <si>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</si>
  <si>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</si>
  <si>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</si>
  <si>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</si>
  <si>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</si>
  <si>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</si>
  <si>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</si>
  <si>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</si>
  <si>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</si>
  <si>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</si>
  <si>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</si>
  <si>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</si>
  <si>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</si>
  <si>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</si>
  <si>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</si>
  <si>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</si>
  <si>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</si>
  <si>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</si>
  <si>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</si>
  <si>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</si>
  <si>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</si>
  <si>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</si>
  <si>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</si>
  <si>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</si>
  <si>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</si>
  <si>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</si>
  <si>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</si>
  <si>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</si>
  <si>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</si>
  <si>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</si>
  <si>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</si>
  <si>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</si>
  <si>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</si>
  <si>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</si>
  <si>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</si>
  <si>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</si>
  <si>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</si>
  <si>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</si>
  <si>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</si>
  <si>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</si>
  <si>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</si>
  <si>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</si>
  <si>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</si>
  <si>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</si>
  <si>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</si>
  <si>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</si>
  <si>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</si>
  <si>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</si>
  <si>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</si>
  <si>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</si>
  <si>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</si>
  <si>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</si>
  <si>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</si>
  <si>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</si>
  <si>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</si>
  <si>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</si>
  <si>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</si>
  <si>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</si>
  <si>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</si>
  <si>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</si>
  <si>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</si>
  <si>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</si>
  <si>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</si>
  <si>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</si>
  <si>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</si>
  <si>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</si>
  <si>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</si>
  <si>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</si>
  <si>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</si>
  <si>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</si>
  <si>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</si>
  <si>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</si>
  <si>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</si>
  <si>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</si>
  <si>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</si>
  <si>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</si>
  <si>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</si>
  <si>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</si>
  <si>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</si>
  <si>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</si>
  <si>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</si>
  <si>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</si>
  <si>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</si>
  <si>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</si>
  <si>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</si>
  <si>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</si>
  <si>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</si>
  <si>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</si>
  <si>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</si>
  <si>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</si>
  <si>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</si>
  <si>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</si>
  <si>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</si>
  <si>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</si>
  <si>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</si>
  <si>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</si>
  <si>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</si>
  <si>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</si>
  <si>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</si>
  <si>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</si>
  <si>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</si>
  <si>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</si>
  <si>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</si>
  <si>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</si>
  <si>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</si>
  <si>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</si>
  <si>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</si>
  <si>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</si>
  <si>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</si>
  <si>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</si>
  <si>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</si>
  <si>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</si>
  <si>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</si>
  <si>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</si>
  <si>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</si>
  <si>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</si>
  <si>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</si>
  <si>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</si>
  <si>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</si>
  <si>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</si>
  <si>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</si>
  <si>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</si>
  <si>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</si>
  <si>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</si>
  <si>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</si>
  <si>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</si>
  <si>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</si>
  <si>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</si>
  <si>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</si>
  <si>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</si>
  <si>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</si>
  <si>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</si>
  <si>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</si>
  <si>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</si>
  <si>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</si>
  <si>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</si>
  <si>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</si>
  <si>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</si>
  <si>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</si>
  <si>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</si>
  <si>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</si>
  <si>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</si>
  <si>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</si>
  <si>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</si>
  <si>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</si>
  <si>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</si>
  <si>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</si>
  <si>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</si>
  <si>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</si>
  <si>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</si>
  <si>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</si>
  <si>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</si>
  <si>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</si>
  <si>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</si>
  <si>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</si>
  <si>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</si>
  <si>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</si>
  <si>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</si>
  <si>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</si>
  <si>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</si>
  <si>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</si>
  <si>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</si>
  <si>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</si>
  <si>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</si>
  <si>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</si>
  <si>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</si>
  <si>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</si>
  <si>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</si>
  <si>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</si>
  <si>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</si>
  <si>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</si>
  <si>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</si>
  <si>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</si>
  <si>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</si>
  <si>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</si>
  <si>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</si>
  <si>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</si>
  <si>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</si>
  <si>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</si>
  <si>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</si>
  <si>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</si>
  <si>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</si>
  <si>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</si>
  <si>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</si>
  <si>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</si>
  <si>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</si>
  <si>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</si>
  <si>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</si>
  <si>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</si>
  <si>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</si>
  <si>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</si>
  <si>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</si>
  <si>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</si>
  <si>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</si>
  <si>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</si>
  <si>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</si>
  <si>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</si>
  <si>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</si>
  <si>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</si>
  <si>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</si>
  <si>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</si>
  <si>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</si>
  <si>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</si>
  <si>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</si>
  <si>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</si>
  <si>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</si>
  <si>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</si>
  <si>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</si>
  <si>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</si>
  <si>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</si>
  <si>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</si>
  <si>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</si>
  <si>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</si>
  <si>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</si>
  <si>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</si>
  <si>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</si>
  <si>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</si>
  <si>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</si>
  <si>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</si>
  <si>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</si>
  <si>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</si>
  <si>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</si>
  <si>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</si>
  <si>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</si>
  <si>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</si>
  <si>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</si>
  <si>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</si>
  <si>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</si>
  <si>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</si>
  <si>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</si>
  <si>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</si>
  <si>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</si>
  <si>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</si>
  <si>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</si>
  <si>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</si>
  <si>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</si>
  <si>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</si>
  <si>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</si>
  <si>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</si>
  <si>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</si>
  <si>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</si>
  <si>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</si>
  <si>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</si>
  <si>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</si>
  <si>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</si>
  <si>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</si>
  <si>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</si>
  <si>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</si>
  <si>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</si>
  <si>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</si>
  <si>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</si>
  <si>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</si>
  <si>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</si>
  <si>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</si>
  <si>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</si>
  <si>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</si>
  <si>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</si>
  <si>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</si>
  <si>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</si>
  <si>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</si>
  <si>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</si>
  <si>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</si>
  <si>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</si>
  <si>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</si>
  <si>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</si>
  <si>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</si>
  <si>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</si>
  <si>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</si>
  <si>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</si>
  <si>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</si>
  <si>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</si>
  <si>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</si>
  <si>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</si>
  <si>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</si>
  <si>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</si>
  <si>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</si>
  <si>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</si>
  <si>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</si>
  <si>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</si>
  <si>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</si>
  <si>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</si>
  <si>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</si>
  <si>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</si>
  <si>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</si>
  <si>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</si>
  <si>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</si>
  <si>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</si>
  <si>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</si>
  <si>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</si>
  <si>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</si>
  <si>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</si>
  <si>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</si>
  <si>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</si>
  <si>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</si>
  <si>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</si>
  <si>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</si>
  <si>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</si>
  <si>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</si>
  <si>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</si>
  <si>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</si>
  <si>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</si>
  <si>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</si>
  <si>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</si>
  <si>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</si>
  <si>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</si>
  <si>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</si>
  <si>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</si>
  <si>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</si>
  <si>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</si>
  <si>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</si>
  <si>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</si>
  <si>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</si>
  <si>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</si>
  <si>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</si>
  <si>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</si>
  <si>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</si>
  <si>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</si>
  <si>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</si>
  <si>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</si>
  <si>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</si>
  <si>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</si>
  <si>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</si>
  <si>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</si>
  <si>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</si>
  <si>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</si>
  <si>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</si>
  <si>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</si>
  <si>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</si>
  <si>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</si>
  <si>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</si>
  <si>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</si>
  <si>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</si>
  <si>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</si>
  <si>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</si>
  <si>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</si>
  <si>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</si>
  <si>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</si>
  <si>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</si>
  <si>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</si>
  <si>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</si>
  <si>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</si>
  <si>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</si>
  <si>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</si>
  <si>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</si>
  <si>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</si>
  <si>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</si>
  <si>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</si>
  <si>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</si>
  <si>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</si>
  <si>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</si>
  <si>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</si>
  <si>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</si>
  <si>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</si>
  <si>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</si>
  <si>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</si>
  <si>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</si>
  <si>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</si>
  <si>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</si>
  <si>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</si>
  <si>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</si>
  <si>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</si>
  <si>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</si>
  <si>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</si>
  <si>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</si>
  <si>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</si>
  <si>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</si>
  <si>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</si>
  <si>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</si>
  <si>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</si>
  <si>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</si>
  <si>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</si>
  <si>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</si>
  <si>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</si>
  <si>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</si>
  <si>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</si>
  <si>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</si>
  <si>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</si>
  <si>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</si>
  <si>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</si>
  <si>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</si>
  <si>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</si>
  <si>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</si>
  <si>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</si>
  <si>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</si>
  <si>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</si>
  <si>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</si>
  <si>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</si>
  <si>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</si>
  <si>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</si>
  <si>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</si>
  <si>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</si>
  <si>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</si>
  <si>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</si>
  <si>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</si>
  <si>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</si>
  <si>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</si>
  <si>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</si>
  <si>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</si>
  <si>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</si>
  <si>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</si>
  <si>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</si>
  <si>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</si>
  <si>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</si>
  <si>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</si>
  <si>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</si>
  <si>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</si>
  <si>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</si>
  <si>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</si>
  <si>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</si>
  <si>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</si>
  <si>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</si>
  <si>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</si>
  <si>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</si>
  <si>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</si>
  <si>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</si>
  <si>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</si>
  <si>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</si>
  <si>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</si>
  <si>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</si>
  <si>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</si>
  <si>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</si>
  <si>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</si>
  <si>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</si>
  <si>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</si>
  <si>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</si>
  <si>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</si>
  <si>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</si>
  <si>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</si>
  <si>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</si>
  <si>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</si>
  <si>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</si>
  <si>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</si>
  <si>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</si>
  <si>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</si>
  <si>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</si>
  <si>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</si>
  <si>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</si>
  <si>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</si>
  <si>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</si>
  <si>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</si>
  <si>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</si>
  <si>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</si>
  <si>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</si>
  <si>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</si>
  <si>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</si>
  <si>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</si>
  <si>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</si>
  <si>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</si>
  <si>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</si>
  <si>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</si>
  <si>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</si>
  <si>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</si>
  <si>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</si>
  <si>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</si>
  <si>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</si>
  <si>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</si>
  <si>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</si>
  <si>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</si>
  <si>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</si>
  <si>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</si>
  <si>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</si>
  <si>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</si>
  <si>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</si>
  <si>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</si>
  <si>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</si>
  <si>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</si>
  <si>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</si>
  <si>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</si>
  <si>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</si>
  <si>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</si>
  <si>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</si>
  <si>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</si>
  <si>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</si>
  <si>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</si>
  <si>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</si>
  <si>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</si>
  <si>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</si>
  <si>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</si>
  <si>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</si>
  <si>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</si>
  <si>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</si>
  <si>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</si>
  <si>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</si>
  <si>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</si>
  <si>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</si>
  <si>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</si>
  <si>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</si>
  <si>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</si>
  <si>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</si>
  <si>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</si>
  <si>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</si>
  <si>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</si>
  <si>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</si>
  <si>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</si>
  <si>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</si>
  <si>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</si>
  <si>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</si>
  <si>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</si>
  <si>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</si>
  <si>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</si>
  <si>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</si>
  <si>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</si>
  <si>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</si>
  <si>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</si>
  <si>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</si>
  <si>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</si>
  <si>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</si>
  <si>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</si>
  <si>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</si>
  <si>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</si>
  <si>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</si>
  <si>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</si>
  <si>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</si>
  <si>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</si>
  <si>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</si>
  <si>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</si>
  <si>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</si>
  <si>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</si>
  <si>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</si>
  <si>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</si>
  <si>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</si>
  <si>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</si>
  <si>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</si>
  <si>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</si>
  <si>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</si>
  <si>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</si>
  <si>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</si>
  <si>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</si>
  <si>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</si>
  <si>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</si>
  <si>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</si>
  <si>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</si>
  <si>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</si>
  <si>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</si>
  <si>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</si>
  <si>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</si>
  <si>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</si>
  <si>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</si>
  <si>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</si>
  <si>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</si>
  <si>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</si>
  <si>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</si>
  <si>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</si>
  <si>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</si>
  <si>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</si>
  <si>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</si>
  <si>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</si>
  <si>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</si>
  <si>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</si>
  <si>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</si>
  <si>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</si>
  <si>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</si>
  <si>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</si>
  <si>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</si>
  <si>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</si>
  <si>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</si>
  <si>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</si>
  <si>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</si>
  <si>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</si>
  <si>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</si>
  <si>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</si>
  <si>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</si>
  <si>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</si>
  <si>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</si>
  <si>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</si>
  <si>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</si>
  <si>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</si>
  <si>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</si>
  <si>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</si>
  <si>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</si>
  <si>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</si>
  <si>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</si>
  <si>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</si>
  <si>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</si>
  <si>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</si>
  <si>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</si>
  <si>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</si>
  <si>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</si>
  <si>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</si>
  <si>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</si>
  <si>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</si>
  <si>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</si>
  <si>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</si>
  <si>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</si>
  <si>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</si>
  <si>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</si>
  <si>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</si>
  <si>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</si>
  <si>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</si>
  <si>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</si>
  <si>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</si>
  <si>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</si>
  <si>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</si>
  <si>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</si>
  <si>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</si>
  <si>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</si>
  <si>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</si>
  <si>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</si>
  <si>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</si>
  <si>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</si>
  <si>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</si>
  <si>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</si>
  <si>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</si>
  <si>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</si>
  <si>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</si>
  <si>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</si>
  <si>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</si>
  <si>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</si>
  <si>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</si>
  <si>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</si>
  <si>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</si>
  <si>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</si>
  <si>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</si>
  <si>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</si>
  <si>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</si>
  <si>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</si>
  <si>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</si>
  <si>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</si>
  <si>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</si>
  <si>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</si>
  <si>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</si>
  <si>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</si>
  <si>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</si>
  <si>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</si>
  <si>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</si>
  <si>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</si>
  <si>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</si>
  <si>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</si>
  <si>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</si>
  <si>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</si>
  <si>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</si>
  <si>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</si>
  <si>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</si>
  <si>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</si>
  <si>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</si>
  <si>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</si>
  <si>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</si>
  <si>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</si>
  <si>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</si>
  <si>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</si>
  <si>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</si>
  <si>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</si>
  <si>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</si>
  <si>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</si>
  <si>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</si>
  <si>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</si>
  <si>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</si>
  <si>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</si>
  <si>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</si>
  <si>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</si>
  <si>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</si>
  <si>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</si>
  <si>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</si>
  <si>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</si>
  <si>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</si>
  <si>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</si>
  <si>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</si>
  <si>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</si>
  <si>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</si>
  <si>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</si>
  <si>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</si>
  <si>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</si>
  <si>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</si>
  <si>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</si>
  <si>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</si>
  <si>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</si>
  <si>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</si>
  <si>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</si>
  <si>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</si>
  <si>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</si>
  <si>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</si>
  <si>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</si>
  <si>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</si>
  <si>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</si>
  <si>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</si>
  <si>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</si>
  <si>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</si>
  <si>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</si>
  <si>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</si>
  <si>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</si>
  <si>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</si>
  <si>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</si>
  <si>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</si>
  <si>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</si>
  <si>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</si>
  <si>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</si>
  <si>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</si>
  <si>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</si>
  <si>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</si>
  <si>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</si>
  <si>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</si>
  <si>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</si>
  <si>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</si>
  <si>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</si>
  <si>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</si>
  <si>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</si>
  <si>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</si>
  <si>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</si>
  <si>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</si>
  <si>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</si>
  <si>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</si>
  <si>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</si>
  <si>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</si>
  <si>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</si>
  <si>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</si>
  <si>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</si>
  <si>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</si>
  <si>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</si>
  <si>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</si>
  <si>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</si>
  <si>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</si>
  <si>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</si>
  <si>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</si>
  <si>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</si>
  <si>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</si>
  <si>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</si>
  <si>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</si>
  <si>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</si>
  <si>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</si>
  <si>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</si>
  <si>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</si>
  <si>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</si>
  <si>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</si>
  <si>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</si>
  <si>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</si>
  <si>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</si>
  <si>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</si>
  <si>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</si>
  <si>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</si>
  <si>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</si>
  <si>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</si>
  <si>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</si>
  <si>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</si>
  <si>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</si>
  <si>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</si>
  <si>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</si>
  <si>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</si>
  <si>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</si>
  <si>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</si>
  <si>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</si>
  <si>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</si>
  <si>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</si>
  <si>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</si>
  <si>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</si>
  <si>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</si>
  <si>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</si>
  <si>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</si>
  <si>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</si>
  <si>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</si>
  <si>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</si>
  <si>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</si>
  <si>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</si>
  <si>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</si>
  <si>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</si>
  <si>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</si>
  <si>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</si>
  <si>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</si>
  <si>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</si>
  <si>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</si>
  <si>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</si>
  <si>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</si>
  <si>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</si>
  <si>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</si>
  <si>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</si>
  <si>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</si>
  <si>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</si>
  <si>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</si>
  <si>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</si>
  <si>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</si>
  <si>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</si>
  <si>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</si>
  <si>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</si>
  <si>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</si>
  <si>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</si>
  <si>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</si>
  <si>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</si>
  <si>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</si>
  <si>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</si>
  <si>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</si>
  <si>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</si>
  <si>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</si>
  <si>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</si>
  <si>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</si>
  <si>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</si>
  <si>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</si>
  <si>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</si>
  <si>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</si>
  <si>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</si>
  <si>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</si>
  <si>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</si>
  <si>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</si>
  <si>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</si>
  <si>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</si>
  <si>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</si>
  <si>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</si>
  <si>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</si>
  <si>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</si>
  <si>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</si>
  <si>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</si>
  <si>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</si>
  <si>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</si>
  <si>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</si>
  <si>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</si>
  <si>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</si>
  <si>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</si>
  <si>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</si>
  <si>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</si>
  <si>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</si>
  <si>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</si>
  <si>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</si>
  <si>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</si>
  <si>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</si>
  <si>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</si>
  <si>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</si>
  <si>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</si>
  <si>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</si>
  <si>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</si>
  <si>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</si>
  <si>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</si>
  <si>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</si>
  <si>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</si>
  <si>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</si>
  <si>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</si>
  <si>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</si>
  <si>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</si>
  <si>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</si>
  <si>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</si>
  <si>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</si>
  <si>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</si>
  <si>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</si>
  <si>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</si>
  <si>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</si>
  <si>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</si>
  <si>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</si>
  <si>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</si>
  <si>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</si>
  <si>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</si>
  <si>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</si>
  <si>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</si>
  <si>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</si>
  <si>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</si>
  <si>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</si>
  <si>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</si>
  <si>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</si>
  <si>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</si>
  <si>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</si>
  <si>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</si>
  <si>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</si>
  <si>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</si>
  <si>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</si>
  <si>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</si>
  <si>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</si>
  <si>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</si>
  <si>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</si>
  <si>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</si>
  <si>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</si>
  <si>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</si>
  <si>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</si>
  <si>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</si>
  <si>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</si>
  <si>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</si>
  <si>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</si>
  <si>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</si>
  <si>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</si>
  <si>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</si>
  <si>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</si>
  <si>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</si>
  <si>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</si>
  <si>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</si>
  <si>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</si>
  <si>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</si>
  <si>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</si>
  <si>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</si>
  <si>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</si>
  <si>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</si>
  <si>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</si>
  <si>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</si>
  <si>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</si>
  <si>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</si>
  <si>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</si>
  <si>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</si>
  <si>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</si>
  <si>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</si>
  <si>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</si>
  <si>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</si>
  <si>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</si>
  <si>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</si>
  <si>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</si>
  <si>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</si>
  <si>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</si>
  <si>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</si>
  <si>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</si>
  <si>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</si>
  <si>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</si>
  <si>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</si>
  <si>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</si>
  <si>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</si>
  <si>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</si>
  <si>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</si>
  <si>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</si>
  <si>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</si>
  <si>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</si>
  <si>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</si>
  <si>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</si>
  <si>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</si>
  <si>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</si>
  <si>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</si>
  <si>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</si>
  <si>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</si>
  <si>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</si>
  <si>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</si>
  <si>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</si>
  <si>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</si>
  <si>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</si>
  <si>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</si>
  <si>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</si>
  <si>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</si>
  <si>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</si>
  <si>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</si>
  <si>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</si>
  <si>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</si>
  <si>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</si>
  <si>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</si>
  <si>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</si>
  <si>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</si>
  <si>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</si>
  <si>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</si>
  <si>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</si>
  <si>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</si>
  <si>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</si>
  <si>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</si>
  <si>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</si>
  <si>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</si>
  <si>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</si>
  <si>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</si>
  <si>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</si>
  <si>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</si>
  <si>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</si>
  <si>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</si>
  <si>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</si>
  <si>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</si>
  <si>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</si>
  <si>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</si>
  <si>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</si>
  <si>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</si>
  <si>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</si>
  <si>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</si>
  <si>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</si>
  <si>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</si>
  <si>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</si>
  <si>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</si>
  <si>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</si>
  <si>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</si>
  <si>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</si>
  <si>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</si>
  <si>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</si>
  <si>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</si>
  <si>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</si>
  <si>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</si>
  <si>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</si>
  <si>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</si>
  <si>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</si>
  <si>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</si>
  <si>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</si>
  <si>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</si>
  <si>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</si>
  <si>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</si>
  <si>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</si>
  <si>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</si>
  <si>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</si>
  <si>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</si>
  <si>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</si>
  <si>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</si>
  <si>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</si>
  <si>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</si>
  <si>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</si>
  <si>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</si>
  <si>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</si>
  <si>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</si>
  <si>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</si>
  <si>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</si>
  <si>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</si>
  <si>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</si>
  <si>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</si>
  <si>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</si>
  <si>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</si>
  <si>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</si>
  <si>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</si>
  <si>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</si>
  <si>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</si>
  <si>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</si>
  <si>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</si>
  <si>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</si>
  <si>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</si>
  <si>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</si>
  <si>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</si>
  <si>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</si>
  <si>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</si>
  <si>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</si>
  <si>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</si>
  <si>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</si>
  <si>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</si>
  <si>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</si>
  <si>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</si>
  <si>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</si>
  <si>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</si>
  <si>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</si>
  <si>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</si>
  <si>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</si>
  <si>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</si>
  <si>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</si>
  <si>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</si>
  <si>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</si>
  <si>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</si>
  <si>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</si>
  <si>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</si>
  <si>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</si>
  <si>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</si>
  <si>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</si>
  <si>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</si>
  <si>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</si>
  <si>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</si>
  <si>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</si>
  <si>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</si>
  <si>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</si>
  <si>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</si>
  <si>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</si>
  <si>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</si>
  <si>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</si>
  <si>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</si>
  <si>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</si>
  <si>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</si>
  <si>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</si>
  <si>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</si>
  <si>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</si>
  <si>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</si>
  <si>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</si>
  <si>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</si>
  <si>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</si>
  <si>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</si>
  <si>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</si>
  <si>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</si>
  <si>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</si>
  <si>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</si>
  <si>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</si>
  <si>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</si>
  <si>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</si>
  <si>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</si>
  <si>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</si>
  <si>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</si>
  <si>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</si>
  <si>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</si>
  <si>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</si>
  <si>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</si>
  <si>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</si>
  <si>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</si>
  <si>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</si>
  <si>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</si>
  <si>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</si>
  <si>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</si>
  <si>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</si>
  <si>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</si>
  <si>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</si>
  <si>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</si>
  <si>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</si>
  <si>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</si>
  <si>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</si>
  <si>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</si>
  <si>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</si>
  <si>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</si>
  <si>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</si>
  <si>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</si>
  <si>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</si>
  <si>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</si>
  <si>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</si>
  <si>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</si>
  <si>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</si>
  <si>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</si>
  <si>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</si>
  <si>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</si>
  <si>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</si>
  <si>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</si>
  <si>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</si>
  <si>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</si>
  <si>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</si>
  <si>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</si>
  <si>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</si>
  <si>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</si>
  <si>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</si>
  <si>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</si>
  <si>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</si>
  <si>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</si>
  <si>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</si>
  <si>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</si>
  <si>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</si>
  <si>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</si>
  <si>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</si>
  <si>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</si>
  <si>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</si>
  <si>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</si>
  <si>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</si>
  <si>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</si>
  <si>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</si>
  <si>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</si>
  <si>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</si>
  <si>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</si>
  <si>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</si>
  <si>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</si>
  <si>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</si>
  <si>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</si>
  <si>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</si>
  <si>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</si>
  <si>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</si>
  <si>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</si>
  <si>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</si>
  <si>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</si>
  <si>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</si>
  <si>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</si>
  <si>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</si>
  <si>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</si>
  <si>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</si>
  <si>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</si>
  <si>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</si>
  <si>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</si>
  <si>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</si>
  <si>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</si>
  <si>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</si>
  <si>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</si>
  <si>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</si>
  <si>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</si>
  <si>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</si>
  <si>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</si>
  <si>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</si>
  <si>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</si>
  <si>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</si>
  <si>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</si>
  <si>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</si>
  <si>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</si>
  <si>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</si>
  <si>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</si>
  <si>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</si>
  <si>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</si>
  <si>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</si>
  <si>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</si>
  <si>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</si>
  <si>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</si>
  <si>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</si>
  <si>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</si>
  <si>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</si>
  <si>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</si>
  <si>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</si>
  <si>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</si>
  <si>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</si>
  <si>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</si>
  <si>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</si>
  <si>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</si>
  <si>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</si>
  <si>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</si>
  <si>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</si>
  <si>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</si>
  <si>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</si>
  <si>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</si>
  <si>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</si>
  <si>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</si>
  <si>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</si>
  <si>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</si>
  <si>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</si>
  <si>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</si>
  <si>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</si>
  <si>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</si>
  <si>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</si>
  <si>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</si>
  <si>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</si>
  <si>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</si>
  <si>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</si>
  <si>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</si>
  <si>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</si>
  <si>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</si>
  <si>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</si>
  <si>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</si>
  <si>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</si>
  <si>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</si>
  <si>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</si>
  <si>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</si>
  <si>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</si>
  <si>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</si>
  <si>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</si>
  <si>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</si>
  <si>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</si>
  <si>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</si>
  <si>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</si>
  <si>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</si>
  <si>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</si>
  <si>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</si>
  <si>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</si>
  <si>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</si>
  <si>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</si>
  <si>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</si>
  <si>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</si>
  <si>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</si>
  <si>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</si>
  <si>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</si>
  <si>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</si>
  <si>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</si>
  <si>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</si>
  <si>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</si>
  <si>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</si>
  <si>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</si>
  <si>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</si>
  <si>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</si>
  <si>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</si>
  <si>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</si>
  <si>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</si>
  <si>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</si>
  <si>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</si>
  <si>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</si>
  <si>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</si>
  <si>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</si>
  <si>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</si>
  <si>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</si>
  <si>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</si>
  <si>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</si>
  <si>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</si>
  <si>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</si>
  <si>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</si>
  <si>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</si>
  <si>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</si>
  <si>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</si>
  <si>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</si>
  <si>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</si>
  <si>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</si>
  <si>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</si>
  <si>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</si>
  <si>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</si>
  <si>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</si>
  <si>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</si>
  <si>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</si>
  <si>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</si>
  <si>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</si>
  <si>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</si>
  <si>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</si>
  <si>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</si>
  <si>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</si>
  <si>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</si>
  <si>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</si>
  <si>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</si>
  <si>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</si>
  <si>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</si>
  <si>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</si>
  <si>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</si>
  <si>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</si>
  <si>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</si>
  <si>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</si>
  <si>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</si>
  <si>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</si>
  <si>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</si>
  <si>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</si>
  <si>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</si>
  <si>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</si>
  <si>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</si>
  <si>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</si>
  <si>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</si>
  <si>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</si>
  <si>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</si>
  <si>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</si>
  <si>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</si>
  <si>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</si>
  <si>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</si>
  <si>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</si>
  <si>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</si>
  <si>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</si>
  <si>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</si>
  <si>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</si>
  <si>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</si>
  <si>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</si>
  <si>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</si>
  <si>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</si>
  <si>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</si>
  <si>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</si>
  <si>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</si>
  <si>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</si>
  <si>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</si>
  <si>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</si>
  <si>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</si>
  <si>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</si>
  <si>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</si>
  <si>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</si>
  <si>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</si>
  <si>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</si>
  <si>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</si>
  <si>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</si>
  <si>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</si>
  <si>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</si>
  <si>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</si>
  <si>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</si>
  <si>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</si>
  <si>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</si>
  <si>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</si>
  <si>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</si>
  <si>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</si>
  <si>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</si>
  <si>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</si>
  <si>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</si>
  <si>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</si>
  <si>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</si>
  <si>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</si>
  <si>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</si>
  <si>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</si>
  <si>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</si>
  <si>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</si>
  <si>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</si>
  <si>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</si>
  <si>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</si>
  <si>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</si>
  <si>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</si>
  <si>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</si>
  <si>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</si>
  <si>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</si>
  <si>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</si>
  <si>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</si>
  <si>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</si>
  <si>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</si>
  <si>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</si>
  <si>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</si>
  <si>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</si>
  <si>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</si>
  <si>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</si>
  <si>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</si>
  <si>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</si>
  <si>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</si>
  <si>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</si>
  <si>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</si>
  <si>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</si>
  <si>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</si>
  <si>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</si>
  <si>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</si>
  <si>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</si>
  <si>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</si>
  <si>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</si>
  <si>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</si>
  <si>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</si>
  <si>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</si>
  <si>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</si>
  <si>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</si>
  <si>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</si>
  <si>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</si>
  <si>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</si>
  <si>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</si>
  <si>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</si>
  <si>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</si>
  <si>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</si>
  <si>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</si>
  <si>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</si>
  <si>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</si>
  <si>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</si>
  <si>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</si>
  <si>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</si>
  <si>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</si>
  <si>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</si>
  <si>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</si>
  <si>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</si>
  <si>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</si>
  <si>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</si>
  <si>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</si>
  <si>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</si>
  <si>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</si>
  <si>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</si>
  <si>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</si>
  <si>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</si>
  <si>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</si>
  <si>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</si>
  <si>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</si>
  <si>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</si>
  <si>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</si>
  <si>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</si>
  <si>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</si>
  <si>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</si>
  <si>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</si>
  <si>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</si>
  <si>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</si>
  <si>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</si>
  <si>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</si>
  <si>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</si>
  <si>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</si>
  <si>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</si>
  <si>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</si>
  <si>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</si>
  <si>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</si>
  <si>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</si>
  <si>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</si>
  <si>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</si>
  <si>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</si>
  <si>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</si>
  <si>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</si>
  <si>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</si>
  <si>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</si>
  <si>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</si>
  <si>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</si>
  <si>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</si>
  <si>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</si>
  <si>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</si>
  <si>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</si>
  <si>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</si>
  <si>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</si>
  <si>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</si>
  <si>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</si>
  <si>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</si>
  <si>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</si>
  <si>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</si>
  <si>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</si>
  <si>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</si>
  <si>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</si>
  <si>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</si>
  <si>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</si>
  <si>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</si>
  <si>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</si>
  <si>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</si>
  <si>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</si>
  <si>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</si>
  <si>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</si>
  <si>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</si>
  <si>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</si>
  <si>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</si>
  <si>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</si>
  <si>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</si>
  <si>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</si>
  <si>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</si>
  <si>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</si>
  <si>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</si>
  <si>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</si>
  <si>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</si>
  <si>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</si>
  <si>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</si>
  <si>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</si>
  <si>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</si>
  <si>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</si>
  <si>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</si>
  <si>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</si>
  <si>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</si>
  <si>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</si>
  <si>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</si>
  <si>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</si>
  <si>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</si>
  <si>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</si>
  <si>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</si>
  <si>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</si>
  <si>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</si>
  <si>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</si>
  <si>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</si>
  <si>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</si>
  <si>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</si>
  <si>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</si>
  <si>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</si>
  <si>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</si>
  <si>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</si>
  <si>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</si>
  <si>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</si>
  <si>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</si>
  <si>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</si>
  <si>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</si>
  <si>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</si>
  <si>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</si>
  <si>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</si>
  <si>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</si>
  <si>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</si>
  <si>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</si>
  <si>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</si>
  <si>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</si>
  <si>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</si>
  <si>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</si>
  <si>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</si>
  <si>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</si>
  <si>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</si>
  <si>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</si>
  <si>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</si>
  <si>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</si>
  <si>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</si>
  <si>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</si>
  <si>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</si>
  <si>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</si>
  <si>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</si>
  <si>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</si>
  <si>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</si>
  <si>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</si>
  <si>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</si>
  <si>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</si>
  <si>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</si>
  <si>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</si>
  <si>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</si>
  <si>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</si>
  <si>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</si>
  <si>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</si>
  <si>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</si>
  <si>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</si>
  <si>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</si>
  <si>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</si>
  <si>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</si>
  <si>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</si>
  <si>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</si>
  <si>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</si>
  <si>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</si>
  <si>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</si>
  <si>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</si>
  <si>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</si>
  <si>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</si>
  <si>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</si>
  <si>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</si>
  <si>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</si>
  <si>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</si>
  <si>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</si>
  <si>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</si>
  <si>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</si>
  <si>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</si>
  <si>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</si>
  <si>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</si>
  <si>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</si>
  <si>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</si>
  <si>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</si>
  <si>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</si>
  <si>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</si>
  <si>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</si>
  <si>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</si>
  <si>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</si>
  <si>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</si>
  <si>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</si>
  <si>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</si>
  <si>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</si>
  <si>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</si>
  <si>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</si>
  <si>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</si>
  <si>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</si>
  <si>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</si>
  <si>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</si>
  <si>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</si>
  <si>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</si>
  <si>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</si>
  <si>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</si>
  <si>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</si>
  <si>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</si>
  <si>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</si>
  <si>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</si>
  <si>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</si>
  <si>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</si>
  <si>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</si>
  <si>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</si>
  <si>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</si>
  <si>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</si>
  <si>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</si>
  <si>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</si>
  <si>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</si>
  <si>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</si>
  <si>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</si>
  <si>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</si>
  <si>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</si>
  <si>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</si>
  <si>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</si>
  <si>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</si>
  <si>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</si>
  <si>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</si>
  <si>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</si>
  <si>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</si>
  <si>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</si>
  <si>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</si>
  <si>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</si>
  <si>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</si>
  <si>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</si>
  <si>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</si>
  <si>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</si>
  <si>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</si>
  <si>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</si>
  <si>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</si>
  <si>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</si>
  <si>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</si>
  <si>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</si>
  <si>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</si>
  <si>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</si>
  <si>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</si>
  <si>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</si>
  <si>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</si>
  <si>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</si>
  <si>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</si>
  <si>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</si>
  <si>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</si>
  <si>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</si>
  <si>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</si>
  <si>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</si>
  <si>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</si>
  <si>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</si>
  <si>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</si>
  <si>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</si>
  <si>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</si>
  <si>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</si>
  <si>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</si>
  <si>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</si>
  <si>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</si>
  <si>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</si>
  <si>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</si>
  <si>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</si>
  <si>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</si>
  <si>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</si>
  <si>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</si>
  <si>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</si>
  <si>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</si>
  <si>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</si>
  <si>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</si>
  <si>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</si>
  <si>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</si>
  <si>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</si>
  <si>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</si>
  <si>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</si>
  <si>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</si>
  <si>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</si>
  <si>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</si>
  <si>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</si>
  <si>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</si>
  <si>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</si>
  <si>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</si>
  <si>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</si>
  <si>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</si>
  <si>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</si>
  <si>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</si>
  <si>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</si>
  <si>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</si>
  <si>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</si>
  <si>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</si>
  <si>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</si>
  <si>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</si>
  <si>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</si>
  <si>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</si>
  <si>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</si>
  <si>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</si>
  <si>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</si>
  <si>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</si>
  <si>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</si>
  <si>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</si>
  <si>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</si>
  <si>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</si>
  <si>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</si>
  <si>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</si>
  <si>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</si>
  <si>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</si>
  <si>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</si>
  <si>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</si>
  <si>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</si>
  <si>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</si>
  <si>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</si>
  <si>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</si>
  <si>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</si>
  <si>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</si>
  <si>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</si>
  <si>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</si>
  <si>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</si>
  <si>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</si>
  <si>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</si>
  <si>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</si>
  <si>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</si>
  <si>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</si>
  <si>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</si>
  <si>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</si>
  <si>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</si>
  <si>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</si>
  <si>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</si>
  <si>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</si>
  <si>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</si>
  <si>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</si>
  <si>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</si>
  <si>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</si>
  <si>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</si>
  <si>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</si>
  <si>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</si>
  <si>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</si>
  <si>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</si>
  <si>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</si>
  <si>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</si>
  <si>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</si>
  <si>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</si>
  <si>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</si>
  <si>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</si>
  <si>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</si>
  <si>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</si>
  <si>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</si>
  <si>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</si>
  <si>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</si>
  <si>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</si>
  <si>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</si>
  <si>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</si>
  <si>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</si>
  <si>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</si>
  <si>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</si>
  <si>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</si>
  <si>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</si>
  <si>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</si>
  <si>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</si>
  <si>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</si>
  <si>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</si>
  <si>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</si>
  <si>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</si>
  <si>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</si>
  <si>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</si>
  <si>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</si>
  <si>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</si>
  <si>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</si>
  <si>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</si>
  <si>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</si>
  <si>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</si>
  <si>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</si>
  <si>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</si>
  <si>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</si>
  <si>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</si>
  <si>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</si>
  <si>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</si>
  <si>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</si>
  <si>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</si>
  <si>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</si>
  <si>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</si>
  <si>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</si>
  <si>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</si>
  <si>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</si>
  <si>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</si>
  <si>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</si>
  <si>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</si>
  <si>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</si>
  <si>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</si>
  <si>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</si>
  <si>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</si>
  <si>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</si>
  <si>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</si>
  <si>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</si>
  <si>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</si>
  <si>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</si>
  <si>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</si>
  <si>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</si>
  <si>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</si>
  <si>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</si>
  <si>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</si>
  <si>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</si>
  <si>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</si>
  <si>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</si>
  <si>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</si>
  <si>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</si>
  <si>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</si>
  <si>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</si>
  <si>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</si>
  <si>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</si>
  <si>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</si>
  <si>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</si>
  <si>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</si>
  <si>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</si>
  <si>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</si>
  <si>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</si>
  <si>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</si>
  <si>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</si>
  <si>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</si>
  <si>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</si>
  <si>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</si>
  <si>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</si>
  <si>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</si>
  <si>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</si>
  <si>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</si>
  <si>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</si>
  <si>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</si>
  <si>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</si>
  <si>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</si>
  <si>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</si>
  <si>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</si>
  <si>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</si>
  <si>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</si>
  <si>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</si>
  <si>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</si>
  <si>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</si>
  <si>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</si>
  <si>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</si>
  <si>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</si>
  <si>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</si>
  <si>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</si>
  <si>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</si>
  <si>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</si>
  <si>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</si>
  <si>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</si>
  <si>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</si>
  <si>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</si>
  <si>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</si>
  <si>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</si>
  <si>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</si>
  <si>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</si>
  <si>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</si>
  <si>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</si>
  <si>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</si>
  <si>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</si>
  <si>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</si>
  <si>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</si>
  <si>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</si>
  <si>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</si>
  <si>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</si>
  <si>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</si>
  <si>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</si>
  <si>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</si>
  <si>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</si>
  <si>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</si>
  <si>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</si>
  <si>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</si>
  <si>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</si>
  <si>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</si>
  <si>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</si>
  <si>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</si>
  <si>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</si>
  <si>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</si>
  <si>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</si>
  <si>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</si>
  <si>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</si>
  <si>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</si>
  <si>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</si>
  <si>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</si>
  <si>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</si>
  <si>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</si>
  <si>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</si>
  <si>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</si>
  <si>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</si>
  <si>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</si>
  <si>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</si>
  <si>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</si>
  <si>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</si>
  <si>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</si>
  <si>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</si>
  <si>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</si>
  <si>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</si>
  <si>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</si>
  <si>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</si>
  <si>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</si>
  <si>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</si>
  <si>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</si>
  <si>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</si>
  <si>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</si>
  <si>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</si>
  <si>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</si>
  <si>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</si>
  <si>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</si>
  <si>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</si>
  <si>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</si>
  <si>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</si>
  <si>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</si>
  <si>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</si>
  <si>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</si>
  <si>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</si>
  <si>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</si>
  <si>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</si>
  <si>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</si>
  <si>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</si>
  <si>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</si>
  <si>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</si>
  <si>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</si>
  <si>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</si>
  <si>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</si>
  <si>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</si>
  <si>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</si>
  <si>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</si>
  <si>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</si>
  <si>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</si>
  <si>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</si>
  <si>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</si>
  <si>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</si>
  <si>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</si>
  <si>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</si>
  <si>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</si>
  <si>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</si>
  <si>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</si>
  <si>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</si>
  <si>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</si>
  <si>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</si>
  <si>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</si>
  <si>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</si>
  <si>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</si>
  <si>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</si>
  <si>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</si>
  <si>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</si>
  <si>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</si>
  <si>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</si>
  <si>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</si>
  <si>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</si>
  <si>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</si>
  <si>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</si>
  <si>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</si>
  <si>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</si>
  <si>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</si>
  <si>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</si>
  <si>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</si>
  <si>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</si>
  <si>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</si>
  <si>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</si>
  <si>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</si>
  <si>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</si>
  <si>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</si>
  <si>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</si>
  <si>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</si>
  <si>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</si>
  <si>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</si>
  <si>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</si>
  <si>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</si>
  <si>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</si>
  <si>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</si>
  <si>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</si>
  <si>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</si>
  <si>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</si>
  <si>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</si>
  <si>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</si>
  <si>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</si>
  <si>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</si>
  <si>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</si>
  <si>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</si>
  <si>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</si>
  <si>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</si>
  <si>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</si>
  <si>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</si>
  <si>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</si>
  <si>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</si>
  <si>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</si>
  <si>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</si>
  <si>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</si>
  <si>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</si>
  <si>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</si>
  <si>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</si>
  <si>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</si>
  <si>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</si>
  <si>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</si>
  <si>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</si>
  <si>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</si>
  <si>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</si>
  <si>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</si>
  <si>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</si>
  <si>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</si>
  <si>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</si>
  <si>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</si>
  <si>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</si>
  <si>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</si>
  <si>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</si>
  <si>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</si>
  <si>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</si>
  <si>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</si>
  <si>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</si>
  <si>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</si>
  <si>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</si>
  <si>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</si>
  <si>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</si>
  <si>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</si>
  <si>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</si>
  <si>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</si>
  <si>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</si>
  <si>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</si>
  <si>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</si>
  <si>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</si>
  <si>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</si>
  <si>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</si>
  <si>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</si>
  <si>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</si>
  <si>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</si>
  <si>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</si>
  <si>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</si>
  <si>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</si>
  <si>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</si>
  <si>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</si>
  <si>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</si>
  <si>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</si>
  <si>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</si>
  <si>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</si>
  <si>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</si>
  <si>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</si>
  <si>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</si>
  <si>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</si>
  <si>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</si>
  <si>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</si>
  <si>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</si>
  <si>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</si>
  <si>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</si>
  <si>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</si>
  <si>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</si>
  <si>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</si>
  <si>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</si>
  <si>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</si>
  <si>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</si>
  <si>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</si>
  <si>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</si>
  <si>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</si>
  <si>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</si>
  <si>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</si>
  <si>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</si>
  <si>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</si>
  <si>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</si>
  <si>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</si>
  <si>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</si>
  <si>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</si>
  <si>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</si>
  <si>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</si>
  <si>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</si>
  <si>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</si>
  <si>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</si>
  <si>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</si>
  <si>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</si>
  <si>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</si>
  <si>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</si>
  <si>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</si>
  <si>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</si>
  <si>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</si>
  <si>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</si>
  <si>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</si>
  <si>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</si>
  <si>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</si>
  <si>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</si>
  <si>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</si>
  <si>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</si>
  <si>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</si>
  <si>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</si>
  <si>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</si>
  <si>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</si>
  <si>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</si>
  <si>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</si>
  <si>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</si>
  <si>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</si>
  <si>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</si>
  <si>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</si>
  <si>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</si>
  <si>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</si>
  <si>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</si>
  <si>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</si>
  <si>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</si>
  <si>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</si>
  <si>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</si>
  <si>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</si>
  <si>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</si>
  <si>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</si>
  <si>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</si>
  <si>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</si>
  <si>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</si>
  <si>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</si>
  <si>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</si>
  <si>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</si>
  <si>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</si>
  <si>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</si>
  <si>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</si>
  <si>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</si>
  <si>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</si>
  <si>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</si>
  <si>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</si>
  <si>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</si>
  <si>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</si>
  <si>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</si>
  <si>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</si>
  <si>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</si>
  <si>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</si>
  <si>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</si>
  <si>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</si>
  <si>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</si>
  <si>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</si>
  <si>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</si>
  <si>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</si>
  <si>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</si>
  <si>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</si>
  <si>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</si>
  <si>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</si>
  <si>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</si>
  <si>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</si>
  <si>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</si>
  <si>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</si>
  <si>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</si>
  <si>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</si>
  <si>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</si>
  <si>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</si>
  <si>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</si>
  <si>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</si>
  <si>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</si>
  <si>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</si>
  <si>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</si>
  <si>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</si>
  <si>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</si>
  <si>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</si>
  <si>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</si>
  <si>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</si>
  <si>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</si>
  <si>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</si>
  <si>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</si>
  <si>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</si>
  <si>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</si>
  <si>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</si>
  <si>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</si>
  <si>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</si>
  <si>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</si>
  <si>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</si>
  <si>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</si>
  <si>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</si>
  <si>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</si>
  <si>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</si>
  <si>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</si>
  <si>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</si>
  <si>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</si>
  <si>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</si>
  <si>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</si>
  <si>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</si>
  <si>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</si>
  <si>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</si>
  <si>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</si>
  <si>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</si>
  <si>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</si>
  <si>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</si>
  <si>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</si>
  <si>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</si>
  <si>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</si>
  <si>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</si>
  <si>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</si>
  <si>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</si>
  <si>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</si>
  <si>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</si>
  <si>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</si>
  <si>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</si>
  <si>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</si>
  <si>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</si>
  <si>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</si>
  <si>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</si>
  <si>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</si>
  <si>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</si>
  <si>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</si>
  <si>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</si>
  <si>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</si>
  <si>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</si>
  <si>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</si>
  <si>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</si>
  <si>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</si>
  <si>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</si>
  <si>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</si>
  <si>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</si>
  <si>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</si>
  <si>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</si>
  <si>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</si>
  <si>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</si>
  <si>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</si>
  <si>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</si>
  <si>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</si>
  <si>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</si>
  <si>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</si>
  <si>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</si>
  <si>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</si>
  <si>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</si>
  <si>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</si>
  <si>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</si>
  <si>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</si>
  <si>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</si>
  <si>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</si>
  <si>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</si>
  <si>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</si>
  <si>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</si>
  <si>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</si>
  <si>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</si>
  <si>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</si>
  <si>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</si>
  <si>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</si>
  <si>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</si>
  <si>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</si>
  <si>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</si>
  <si>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</si>
  <si>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</si>
  <si>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</si>
  <si>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</si>
  <si>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</si>
  <si>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</si>
  <si>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</si>
  <si>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</si>
  <si>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</si>
  <si>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</si>
  <si>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</si>
  <si>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</si>
  <si>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</si>
  <si>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</si>
  <si>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</si>
  <si>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</si>
  <si>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</si>
  <si>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</si>
  <si>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</si>
  <si>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</si>
  <si>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</si>
  <si>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</si>
  <si>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</si>
  <si>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</si>
  <si>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</si>
  <si>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</si>
  <si>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</si>
  <si>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</si>
  <si>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</si>
  <si>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</si>
  <si>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</si>
  <si>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</si>
  <si>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</si>
  <si>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</si>
  <si>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</si>
  <si>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</si>
  <si>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</si>
  <si>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</si>
  <si>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</si>
  <si>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</si>
  <si>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</si>
  <si>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</si>
  <si>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</si>
  <si>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</si>
  <si>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</si>
  <si>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</si>
  <si>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</si>
  <si>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</si>
  <si>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</si>
  <si>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</si>
  <si>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</si>
  <si>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</si>
  <si>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</si>
  <si>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</si>
  <si>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</si>
  <si>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</si>
  <si>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</si>
  <si>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</si>
  <si>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</si>
  <si>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</si>
  <si>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</si>
  <si>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</si>
  <si>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</si>
  <si>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</si>
  <si>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</si>
  <si>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</si>
  <si>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</si>
  <si>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</si>
  <si>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</si>
  <si>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</si>
  <si>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</si>
  <si>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</si>
  <si>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</si>
  <si>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</si>
  <si>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</si>
  <si>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</si>
  <si>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</si>
  <si>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</si>
  <si>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</si>
  <si>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</si>
  <si>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</si>
  <si>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</si>
  <si>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</si>
  <si>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</si>
  <si>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</si>
  <si>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</si>
  <si>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</si>
  <si>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</si>
  <si>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</si>
  <si>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</si>
  <si>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</si>
  <si>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</si>
  <si>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</si>
  <si>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</si>
  <si>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</si>
  <si>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</si>
  <si>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</si>
  <si>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</si>
  <si>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</si>
  <si>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</si>
  <si>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</si>
  <si>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</si>
  <si>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</si>
  <si>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</si>
  <si>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</si>
  <si>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</si>
  <si>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</si>
  <si>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</si>
  <si>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</si>
  <si>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</si>
  <si>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</si>
  <si>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</si>
  <si>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</si>
  <si>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</si>
  <si>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</si>
  <si>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</si>
  <si>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</si>
  <si>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</si>
  <si>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</si>
  <si>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</si>
  <si>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</si>
  <si>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</si>
  <si>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</si>
  <si>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</si>
  <si>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</si>
  <si>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</si>
  <si>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</si>
  <si>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</si>
  <si>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</si>
  <si>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</si>
  <si>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</si>
  <si>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</si>
  <si>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</si>
  <si>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</si>
  <si>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</si>
  <si>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</si>
  <si>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</si>
  <si>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</si>
  <si>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</si>
  <si>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</si>
  <si>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</si>
  <si>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</si>
  <si>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</si>
  <si>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</si>
  <si>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</si>
  <si>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</si>
  <si>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</si>
  <si>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</si>
  <si>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</si>
  <si>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</si>
  <si>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</si>
  <si>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</si>
  <si>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</si>
  <si>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</si>
  <si>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</si>
  <si>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</si>
  <si>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</si>
  <si>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</si>
  <si>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</si>
  <si>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</si>
  <si>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</si>
  <si>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</si>
  <si>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</si>
  <si>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</si>
  <si>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</si>
  <si>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</si>
  <si>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</si>
  <si>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</si>
  <si>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</si>
  <si>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</si>
  <si>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</si>
  <si>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</si>
  <si>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</si>
  <si>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</si>
  <si>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</si>
  <si>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</si>
  <si>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</si>
  <si>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</si>
  <si>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</si>
  <si>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</si>
  <si>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</si>
  <si>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</si>
  <si>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</si>
  <si>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</si>
  <si>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</si>
  <si>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</si>
  <si>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</si>
  <si>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</si>
  <si>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</si>
  <si>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</si>
  <si>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</si>
  <si>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</si>
  <si>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</si>
  <si>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</si>
  <si>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</si>
  <si>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</si>
  <si>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</si>
  <si>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</si>
  <si>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</si>
  <si>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</si>
  <si>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</si>
  <si>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</si>
  <si>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</si>
  <si>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</si>
  <si>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</si>
  <si>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</si>
  <si>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</si>
  <si>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</si>
  <si>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</si>
  <si>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</si>
  <si>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</si>
  <si>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</si>
  <si>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</si>
  <si>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</si>
  <si>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</si>
  <si>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</si>
  <si>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</si>
  <si>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</si>
  <si>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</si>
  <si>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</si>
  <si>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</si>
  <si>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</si>
  <si>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</si>
  <si>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</si>
  <si>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</si>
  <si>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</si>
  <si>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</si>
  <si>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</si>
  <si>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</si>
  <si>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</si>
  <si>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</si>
  <si>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</si>
  <si>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</si>
  <si>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</si>
  <si>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</si>
  <si>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</si>
  <si>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</si>
  <si>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</si>
  <si>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</si>
  <si>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</si>
  <si>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</si>
  <si>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</si>
  <si>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</si>
  <si>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</si>
  <si>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</si>
  <si>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</si>
  <si>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</si>
  <si>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</si>
  <si>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</si>
  <si>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</si>
  <si>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</si>
  <si>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</si>
  <si>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</si>
  <si>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</si>
  <si>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</si>
  <si>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</si>
  <si>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</si>
  <si>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</si>
  <si>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</si>
  <si>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</si>
  <si>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</si>
  <si>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</si>
  <si>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</si>
  <si>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</si>
  <si>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</si>
  <si>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</si>
  <si>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</si>
  <si>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</si>
  <si>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</si>
  <si>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</si>
  <si>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</si>
  <si>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</si>
  <si>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</si>
  <si>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</si>
  <si>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</si>
  <si>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</si>
  <si>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</si>
  <si>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</si>
  <si>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</si>
  <si>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</si>
  <si>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</si>
  <si>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</si>
  <si>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</si>
  <si>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</si>
  <si>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</si>
  <si>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</si>
  <si>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</si>
  <si>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</si>
  <si>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</si>
  <si>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</si>
  <si>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</si>
  <si>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</si>
  <si>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</si>
  <si>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</si>
  <si>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</si>
  <si>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</si>
  <si>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</si>
  <si>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</si>
  <si>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</si>
  <si>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</si>
  <si>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</si>
  <si>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</si>
  <si>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</si>
  <si>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</si>
  <si>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</si>
  <si>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</si>
  <si>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</si>
  <si>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</si>
  <si>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</si>
  <si>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</si>
  <si>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</si>
  <si>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</si>
  <si>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</si>
  <si>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</si>
  <si>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</si>
  <si>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</si>
  <si>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</si>
  <si>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</si>
  <si>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</si>
  <si>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</si>
  <si>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</si>
  <si>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</si>
  <si>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</si>
  <si>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</si>
  <si>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</si>
  <si>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</si>
  <si>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</si>
  <si>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</si>
  <si>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</si>
  <si>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</si>
  <si>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</si>
  <si>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</si>
  <si>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</si>
  <si>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</si>
  <si>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</si>
  <si>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</si>
  <si>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</si>
  <si>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</si>
  <si>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</si>
  <si>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</si>
  <si>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</si>
  <si>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</si>
  <si>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</si>
  <si>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</si>
  <si>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</si>
  <si>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</si>
  <si>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</si>
  <si>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</si>
  <si>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</si>
  <si>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</si>
  <si>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</si>
  <si>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</si>
  <si>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</si>
  <si>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</si>
  <si>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</si>
  <si>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</si>
  <si>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</si>
  <si>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</si>
  <si>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</si>
  <si>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</si>
  <si>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</si>
  <si>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</si>
  <si>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</si>
  <si>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</si>
  <si>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</si>
  <si>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</si>
  <si>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</si>
  <si>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</si>
  <si>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</si>
  <si>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</si>
  <si>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</si>
  <si>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</si>
  <si>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</si>
  <si>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</si>
  <si>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</si>
  <si>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</si>
  <si>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</si>
  <si>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</si>
  <si>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</si>
  <si>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</si>
  <si>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</si>
  <si>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</si>
  <si>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</si>
  <si>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</si>
  <si>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</si>
  <si>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</si>
  <si>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</si>
  <si>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</si>
  <si>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</si>
  <si>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</si>
  <si>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</si>
  <si>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</si>
  <si>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</si>
  <si>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</si>
  <si>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</si>
  <si>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</si>
  <si>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</si>
  <si>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</si>
  <si>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</si>
  <si>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</si>
  <si>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</si>
  <si>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</si>
  <si>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</si>
  <si>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</si>
  <si>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</si>
  <si>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</si>
  <si>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</si>
  <si>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</si>
  <si>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</si>
  <si>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</si>
  <si>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</si>
  <si>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</si>
  <si>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</si>
  <si>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</si>
  <si>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</si>
  <si>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</si>
  <si>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</si>
  <si>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</si>
  <si>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</si>
  <si>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</si>
  <si>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</si>
  <si>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</si>
  <si>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</si>
  <si>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</si>
  <si>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</si>
  <si>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</si>
  <si>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</si>
  <si>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</si>
  <si>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</si>
  <si>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</si>
  <si>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</si>
  <si>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</si>
  <si>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</si>
  <si>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</si>
  <si>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</si>
  <si>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</si>
  <si>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</si>
  <si>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</si>
  <si>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</si>
  <si>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</si>
  <si>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</si>
  <si>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</si>
  <si>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</si>
  <si>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</si>
  <si>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</si>
  <si>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</si>
  <si>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</si>
  <si>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</si>
  <si>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</si>
  <si>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</si>
  <si>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</si>
  <si>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</si>
  <si>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</si>
  <si>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</si>
  <si>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</si>
  <si>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</si>
  <si>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</si>
  <si>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</si>
  <si>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</si>
  <si>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</si>
  <si>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</si>
  <si>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</si>
  <si>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</si>
  <si>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</si>
  <si>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</si>
  <si>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</si>
  <si>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</si>
  <si>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</si>
  <si>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</si>
  <si>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</si>
  <si>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</si>
  <si>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</si>
  <si>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</si>
  <si>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</si>
  <si>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</si>
  <si>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</si>
  <si>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</si>
  <si>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</si>
  <si>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</si>
  <si>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</si>
  <si>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</si>
  <si>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</si>
  <si>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</si>
  <si>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</si>
  <si>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</si>
  <si>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</si>
  <si>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</si>
  <si>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</si>
  <si>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</si>
  <si>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</si>
  <si>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</si>
  <si>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</si>
  <si>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</si>
  <si>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</si>
  <si>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</si>
  <si>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</si>
  <si>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</si>
  <si>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</si>
  <si>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</si>
  <si>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</si>
  <si>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</si>
  <si>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</si>
  <si>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</si>
  <si>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</si>
  <si>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</si>
  <si>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</si>
  <si>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</si>
  <si>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</si>
  <si>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</si>
  <si>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</si>
  <si>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</si>
  <si>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</si>
  <si>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</si>
  <si>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</si>
  <si>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</si>
  <si>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</si>
  <si>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</si>
  <si>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</si>
  <si>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</si>
  <si>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</si>
  <si>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</si>
  <si>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</si>
  <si>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</si>
  <si>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</si>
  <si>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</si>
  <si>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</si>
  <si>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</si>
  <si>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</si>
  <si>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</si>
  <si>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</si>
  <si>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</si>
  <si>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</si>
  <si>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</si>
  <si>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</si>
  <si>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</si>
  <si>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</si>
  <si>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</si>
  <si>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</si>
  <si>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</si>
  <si>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</si>
  <si>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</si>
  <si>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</si>
  <si>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</si>
  <si>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</si>
  <si>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</si>
  <si>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</si>
  <si>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</si>
  <si>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</si>
  <si>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</si>
  <si>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</si>
  <si>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</si>
  <si>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</si>
  <si>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</si>
  <si>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</si>
  <si>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</si>
  <si>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</si>
  <si>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</si>
  <si>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</si>
  <si>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</si>
  <si>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</si>
  <si>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</si>
  <si>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</si>
  <si>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</si>
  <si>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</si>
  <si>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</si>
  <si>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</si>
  <si>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</si>
  <si>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</si>
  <si>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</si>
  <si>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</si>
  <si>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</si>
  <si>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</si>
  <si>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</si>
  <si>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</si>
  <si>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</si>
  <si>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</si>
  <si>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</si>
  <si>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</si>
  <si>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</si>
  <si>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</si>
  <si>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</si>
  <si>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</si>
  <si>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</si>
  <si>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</si>
  <si>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</si>
  <si>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</si>
  <si>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</si>
  <si>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</si>
  <si>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</si>
  <si>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</si>
  <si>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</si>
  <si>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</si>
  <si>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</si>
  <si>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</si>
  <si>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</si>
  <si>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</si>
  <si>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</si>
  <si>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</si>
  <si>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</si>
  <si>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</si>
  <si>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</si>
  <si>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</si>
  <si>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</si>
  <si>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</si>
  <si>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</si>
  <si>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</si>
  <si>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</si>
  <si>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</si>
  <si>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</si>
  <si>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</si>
  <si>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</si>
  <si>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</si>
  <si>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</si>
  <si>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</si>
  <si>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</si>
  <si>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</si>
  <si>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</si>
  <si>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</si>
  <si>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</si>
  <si>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</si>
  <si>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</si>
  <si>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</si>
  <si>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</si>
  <si>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</si>
  <si>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</si>
  <si>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</si>
  <si>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</si>
  <si>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</si>
  <si>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</si>
  <si>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</si>
  <si>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</si>
  <si>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</si>
  <si>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</si>
  <si>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</si>
  <si>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</si>
  <si>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</si>
  <si>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</si>
  <si>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</si>
  <si>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</si>
  <si>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</si>
  <si>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</si>
  <si>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</si>
  <si>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</si>
  <si>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</si>
  <si>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</si>
  <si>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</si>
  <si>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</si>
  <si>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</si>
  <si>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</si>
  <si>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</si>
  <si>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</si>
  <si>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</si>
  <si>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</si>
  <si>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</si>
  <si>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</si>
  <si>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</si>
  <si>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</si>
  <si>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</si>
  <si>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</si>
  <si>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</si>
  <si>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</si>
  <si>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</si>
  <si>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</si>
  <si>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</si>
  <si>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</si>
  <si>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</si>
  <si>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</si>
  <si>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</si>
  <si>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</si>
  <si>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</si>
  <si>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</si>
  <si>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</si>
  <si>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</si>
  <si>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</si>
  <si>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</si>
  <si>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</si>
  <si>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</si>
  <si>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</si>
  <si>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</si>
  <si>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</si>
  <si>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</si>
  <si>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</si>
  <si>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</si>
  <si>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</si>
  <si>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</si>
  <si>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</si>
  <si>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</si>
  <si>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</si>
  <si>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</si>
  <si>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</si>
  <si>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</si>
  <si>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</si>
  <si>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</si>
  <si>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</si>
  <si>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</si>
  <si>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</si>
  <si>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</si>
  <si>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</si>
  <si>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</si>
  <si>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</si>
  <si>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</si>
  <si>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</si>
  <si>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</si>
  <si>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</si>
  <si>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</si>
  <si>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</si>
  <si>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</si>
  <si>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</si>
  <si>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</si>
  <si>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</si>
  <si>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</si>
  <si>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</si>
  <si>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</si>
  <si>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</si>
  <si>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</si>
  <si>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</si>
  <si>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</si>
  <si>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</si>
  <si>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</si>
  <si>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</si>
  <si>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</si>
  <si>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</si>
  <si>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</si>
  <si>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</si>
  <si>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</si>
  <si>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</si>
  <si>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</si>
  <si>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</si>
  <si>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</si>
  <si>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</si>
  <si>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</si>
  <si>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</si>
  <si>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</si>
  <si>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</si>
  <si>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</si>
  <si>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</si>
  <si>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</si>
  <si>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</si>
  <si>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</si>
  <si>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</si>
  <si>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</si>
  <si>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</si>
  <si>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</si>
  <si>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</si>
  <si>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</si>
  <si>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</si>
  <si>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</si>
  <si>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</si>
  <si>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</si>
  <si>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</si>
  <si>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</si>
  <si>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</si>
  <si>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</si>
  <si>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</si>
  <si>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</si>
  <si>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</si>
  <si>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</si>
  <si>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</si>
  <si>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</si>
  <si>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</si>
  <si>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</si>
  <si>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</si>
  <si>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</si>
  <si>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</si>
  <si>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</si>
  <si>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</si>
  <si>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</si>
  <si>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</si>
  <si>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</si>
  <si>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</si>
  <si>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</si>
  <si>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</si>
  <si>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</si>
  <si>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</si>
  <si>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</si>
  <si>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</si>
  <si>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</si>
  <si>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</si>
  <si>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</si>
  <si>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</si>
  <si>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</si>
  <si>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</si>
  <si>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</si>
  <si>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</si>
  <si>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</si>
  <si>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</si>
  <si>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</si>
  <si>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</si>
  <si>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</si>
  <si>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</si>
  <si>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</si>
  <si>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</si>
  <si>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</si>
  <si>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</si>
  <si>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</si>
  <si>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</si>
  <si>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</si>
  <si>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</si>
  <si>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</si>
  <si>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</si>
  <si>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</si>
  <si>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</si>
  <si>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</si>
  <si>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</si>
  <si>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</si>
  <si>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</si>
  <si>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</si>
  <si>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</si>
  <si>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</si>
  <si>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</si>
  <si>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</si>
  <si>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</si>
  <si>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</si>
  <si>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</si>
  <si>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</si>
  <si>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</si>
  <si>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</si>
  <si>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</si>
  <si>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</si>
  <si>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</si>
  <si>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</si>
  <si>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</si>
  <si>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</si>
  <si>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</si>
  <si>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</si>
  <si>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</si>
  <si>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</si>
  <si>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</si>
  <si>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</si>
  <si>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</si>
  <si>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</si>
  <si>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</si>
  <si>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</si>
  <si>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</si>
  <si>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</si>
  <si>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</si>
  <si>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</si>
  <si>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</si>
  <si>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</si>
  <si>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</si>
  <si>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</si>
  <si>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</si>
  <si>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</si>
  <si>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</si>
  <si>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</si>
  <si>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</si>
  <si>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</si>
  <si>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</si>
  <si>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</si>
  <si>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</si>
  <si>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</si>
  <si>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</si>
  <si>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</si>
  <si>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</si>
  <si>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</si>
  <si>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</si>
  <si>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</si>
  <si>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</si>
  <si>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</si>
  <si>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</si>
  <si>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</si>
  <si>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</si>
  <si>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</si>
  <si>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</si>
  <si>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</si>
  <si>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</si>
  <si>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</si>
  <si>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</si>
  <si>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</si>
  <si>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</si>
  <si>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</si>
  <si>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</si>
  <si>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</si>
  <si>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</si>
  <si>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</si>
  <si>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</si>
  <si>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</si>
  <si>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</si>
  <si>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</si>
  <si>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</si>
  <si>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</si>
  <si>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</si>
  <si>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</si>
  <si>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</si>
  <si>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</si>
  <si>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</si>
  <si>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</si>
  <si>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</si>
  <si>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</si>
  <si>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</si>
  <si>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</si>
  <si>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</si>
  <si>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</si>
  <si>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</si>
  <si>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</si>
  <si>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</si>
  <si>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</si>
  <si>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</si>
  <si>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</si>
  <si>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</si>
  <si>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</si>
  <si>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</si>
  <si>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</si>
  <si>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</si>
  <si>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</si>
  <si>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</si>
  <si>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</si>
  <si>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</si>
  <si>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</si>
  <si>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</si>
  <si>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</si>
  <si>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</si>
  <si>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</si>
  <si>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</si>
  <si>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</si>
  <si>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</si>
  <si>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</si>
  <si>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</si>
  <si>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</si>
  <si>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</si>
  <si>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</si>
  <si>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</si>
  <si>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</si>
  <si>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</si>
  <si>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</si>
  <si>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</si>
  <si>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</si>
  <si>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</si>
  <si>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</si>
  <si>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</si>
  <si>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</si>
  <si>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</si>
  <si>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</si>
  <si>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</si>
  <si>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</si>
  <si>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</si>
  <si>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</si>
  <si>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</si>
  <si>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</si>
  <si>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</si>
  <si>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</si>
  <si>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</si>
  <si>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</si>
  <si>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</si>
  <si>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</si>
  <si>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</si>
  <si>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</si>
  <si>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</si>
  <si>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</si>
  <si>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</si>
  <si>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</si>
  <si>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</si>
  <si>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</si>
  <si>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</si>
  <si>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</si>
  <si>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</si>
  <si>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</si>
  <si>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</si>
  <si>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</si>
  <si>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</si>
  <si>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</si>
  <si>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</si>
  <si>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</si>
  <si>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</si>
  <si>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</si>
  <si>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</si>
  <si>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</si>
  <si>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</si>
  <si>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</si>
  <si>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</si>
  <si>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</si>
  <si>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</si>
  <si>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</si>
  <si>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</si>
  <si>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</si>
  <si>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</si>
  <si>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</si>
  <si>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</si>
  <si>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</si>
  <si>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</si>
  <si>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</si>
  <si>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</si>
  <si>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</si>
  <si>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</si>
  <si>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</si>
  <si>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</si>
  <si>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</si>
  <si>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</si>
  <si>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</si>
  <si>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</si>
  <si>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</si>
  <si>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</si>
  <si>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</si>
  <si>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</si>
  <si>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</si>
  <si>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</si>
  <si>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</si>
  <si>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</si>
  <si>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</si>
  <si>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</si>
  <si>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</si>
  <si>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</si>
  <si>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</si>
  <si>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</si>
  <si>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</si>
  <si>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</si>
  <si>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</si>
  <si>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</si>
  <si>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</si>
  <si>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</si>
  <si>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</si>
  <si>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</si>
  <si>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</si>
  <si>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</si>
  <si>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</si>
  <si>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</si>
  <si>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</si>
  <si>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</si>
  <si>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</si>
  <si>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</si>
  <si>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</si>
  <si>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</si>
  <si>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</si>
  <si>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</si>
  <si>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</si>
  <si>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</si>
  <si>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</si>
  <si>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</si>
  <si>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</si>
  <si>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</si>
  <si>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</si>
  <si>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</si>
  <si>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</si>
  <si>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</si>
  <si>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</si>
  <si>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</si>
  <si>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</si>
  <si>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</si>
  <si>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</si>
  <si>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</si>
  <si>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</si>
  <si>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</si>
  <si>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</si>
  <si>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</si>
  <si>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</si>
  <si>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</si>
  <si>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</si>
  <si>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</si>
  <si>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</si>
  <si>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</si>
  <si>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</si>
  <si>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</si>
  <si>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</si>
  <si>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</si>
  <si>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</si>
  <si>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</si>
  <si>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</si>
  <si>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</si>
  <si>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</si>
  <si>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</si>
  <si>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</si>
  <si>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</si>
  <si>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</si>
  <si>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</si>
  <si>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</si>
  <si>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</si>
  <si>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</si>
  <si>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</si>
  <si>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</si>
  <si>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</si>
  <si>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</si>
  <si>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</si>
  <si>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</si>
  <si>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</si>
  <si>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</si>
  <si>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</si>
  <si>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</si>
  <si>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</si>
  <si>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</si>
  <si>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</si>
  <si>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</si>
  <si>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</si>
  <si>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</si>
  <si>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</si>
  <si>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</si>
  <si>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</si>
  <si>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</si>
  <si>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</si>
  <si>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</si>
  <si>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</si>
  <si>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</si>
  <si>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</si>
  <si>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</si>
  <si>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</si>
  <si>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</si>
  <si>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</si>
  <si>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</si>
  <si>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</si>
  <si>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</si>
  <si>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</si>
  <si>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</si>
  <si>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</si>
  <si>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</si>
  <si>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</si>
  <si>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</si>
  <si>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</si>
  <si>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</si>
  <si>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</si>
  <si>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</si>
  <si>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</si>
  <si>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</si>
  <si>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</si>
  <si>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</si>
  <si>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</si>
  <si>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</si>
  <si>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</si>
  <si>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</si>
  <si>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</si>
  <si>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</si>
  <si>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</si>
  <si>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</si>
  <si>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</si>
  <si>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</si>
  <si>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</si>
  <si>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</si>
  <si>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</si>
  <si>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</si>
  <si>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</si>
  <si>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</si>
  <si>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</si>
  <si>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</si>
  <si>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</si>
  <si>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</si>
  <si>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</si>
  <si>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</si>
  <si>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</si>
  <si>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</si>
  <si>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</si>
  <si>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</si>
  <si>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</si>
  <si>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</si>
  <si>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</si>
  <si>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</si>
  <si>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</si>
  <si>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</si>
  <si>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</si>
  <si>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</si>
  <si>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</si>
  <si>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</si>
  <si>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</si>
  <si>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</si>
  <si>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</si>
  <si>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</si>
  <si>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</si>
  <si>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</si>
  <si>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</si>
  <si>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</si>
  <si>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</si>
  <si>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</si>
  <si>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</si>
  <si>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</si>
  <si>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</si>
  <si>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</si>
  <si>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</si>
  <si>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</si>
  <si>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</si>
  <si>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</si>
  <si>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</si>
  <si>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</si>
  <si>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</si>
  <si>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</si>
  <si>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</si>
  <si>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</si>
  <si>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</si>
  <si>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</si>
  <si>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</si>
  <si>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</si>
  <si>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</si>
  <si>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</si>
  <si>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</si>
  <si>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</si>
  <si>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</si>
  <si>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</si>
  <si>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</si>
  <si>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</si>
  <si>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</si>
  <si>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</si>
  <si>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</si>
  <si>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</si>
  <si>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</si>
  <si>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</si>
  <si>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</si>
  <si>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</si>
  <si>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</si>
  <si>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</si>
  <si>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</si>
  <si>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</si>
  <si>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</si>
  <si>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</si>
  <si>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</si>
  <si>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</si>
  <si>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</si>
  <si>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</si>
  <si>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</si>
  <si>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</si>
  <si>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</si>
  <si>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</si>
  <si>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</si>
  <si>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</si>
  <si>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</si>
  <si>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</si>
  <si>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</si>
  <si>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</si>
  <si>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</si>
  <si>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</si>
  <si>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</si>
  <si>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</si>
  <si>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</si>
  <si>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</si>
  <si>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</si>
  <si>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</si>
  <si>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</si>
  <si>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</si>
  <si>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</si>
  <si>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</si>
  <si>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</si>
  <si>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</si>
  <si>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</si>
  <si>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</si>
  <si>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</si>
  <si>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</si>
  <si>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</si>
  <si>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</si>
  <si>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</si>
  <si>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</si>
  <si>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</si>
  <si>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</si>
  <si>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</si>
  <si>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</si>
  <si>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</si>
  <si>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</si>
  <si>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</si>
  <si>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</si>
  <si>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</si>
  <si>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</si>
  <si>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</si>
  <si>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</si>
  <si>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</si>
  <si>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</si>
  <si>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</si>
  <si>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</si>
  <si>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</si>
  <si>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</si>
  <si>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</si>
  <si>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</si>
  <si>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</si>
  <si>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</si>
  <si>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</si>
  <si>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</si>
  <si>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</si>
  <si>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</si>
  <si>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</si>
  <si>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</si>
  <si>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</si>
  <si>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</si>
  <si>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</si>
  <si>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</si>
  <si>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</si>
  <si>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</si>
  <si>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</si>
  <si>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</si>
  <si>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</si>
  <si>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</si>
  <si>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</si>
  <si>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</si>
  <si>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</si>
  <si>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</si>
  <si>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</si>
  <si>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</si>
  <si>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</si>
  <si>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</si>
  <si>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</si>
  <si>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</si>
  <si>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</si>
  <si>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</si>
  <si>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</si>
  <si>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</si>
  <si>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</si>
  <si>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</si>
  <si>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</si>
  <si>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</si>
  <si>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</si>
  <si>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</si>
  <si>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</si>
  <si>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</si>
  <si>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</si>
  <si>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</si>
  <si>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</si>
  <si>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</si>
  <si>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</si>
  <si>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</si>
  <si>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</si>
  <si>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</si>
  <si>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</si>
  <si>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</si>
  <si>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</si>
  <si>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</si>
  <si>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</si>
  <si>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</si>
  <si>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</si>
  <si>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</si>
  <si>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</si>
  <si>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</si>
  <si>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</si>
  <si>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</si>
  <si>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</si>
  <si>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</si>
  <si>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</si>
  <si>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</si>
  <si>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</si>
  <si>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</si>
  <si>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</si>
  <si>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</si>
  <si>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</si>
  <si>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</si>
  <si>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</si>
  <si>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</si>
  <si>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</si>
  <si>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</si>
  <si>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</si>
  <si>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</si>
  <si>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</si>
  <si>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</si>
  <si>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</si>
  <si>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</si>
  <si>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</si>
  <si>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</si>
  <si>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</si>
  <si>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</si>
  <si>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</si>
  <si>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</si>
  <si>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</si>
  <si>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</si>
  <si>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</si>
  <si>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</si>
  <si>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</si>
  <si>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</si>
  <si>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</si>
  <si>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</si>
  <si>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</si>
  <si>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</si>
  <si>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</si>
  <si>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</si>
  <si>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</si>
  <si>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</si>
  <si>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</si>
  <si>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</si>
  <si>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</si>
  <si>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</si>
  <si>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</si>
  <si>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</si>
  <si>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</si>
  <si>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</si>
  <si>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</si>
  <si>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</si>
  <si>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</si>
  <si>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</si>
  <si>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</si>
  <si>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</si>
  <si>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</si>
  <si>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</si>
  <si>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</si>
  <si>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</si>
  <si>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</si>
  <si>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</si>
  <si>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</si>
  <si>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</si>
  <si>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</si>
  <si>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</si>
  <si>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</si>
  <si>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</si>
  <si>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</si>
  <si>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</si>
  <si>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</si>
  <si>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</si>
  <si>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</si>
  <si>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</si>
  <si>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</si>
  <si>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</si>
  <si>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</si>
  <si>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</si>
  <si>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</si>
  <si>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</si>
  <si>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</si>
  <si>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</si>
  <si>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</si>
  <si>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</si>
  <si>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</si>
  <si>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</si>
  <si>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</si>
  <si>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</si>
  <si>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</si>
  <si>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</si>
  <si>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</si>
  <si>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</si>
  <si>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</si>
  <si>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</si>
  <si>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</si>
  <si>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</si>
  <si>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</si>
  <si>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</si>
  <si>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</si>
  <si>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</si>
  <si>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</si>
  <si>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</si>
  <si>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</si>
  <si>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</si>
  <si>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</si>
  <si>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</si>
  <si>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</si>
  <si>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</si>
  <si>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</si>
  <si>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</si>
  <si>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</si>
  <si>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</si>
  <si>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</si>
  <si>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</si>
  <si>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</si>
  <si>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</si>
  <si>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</si>
  <si>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</si>
  <si>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</si>
  <si>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</si>
  <si>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</si>
  <si>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</si>
  <si>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</si>
  <si>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</si>
  <si>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</si>
  <si>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</si>
  <si>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</si>
  <si>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</si>
  <si>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</si>
  <si>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</si>
  <si>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</si>
  <si>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</si>
  <si>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</si>
  <si>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</si>
  <si>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</si>
  <si>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</si>
  <si>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</si>
  <si>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</si>
  <si>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</si>
  <si>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</si>
  <si>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</si>
  <si>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</si>
  <si>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</si>
  <si>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</si>
  <si>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</si>
  <si>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</si>
  <si>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</si>
  <si>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</si>
  <si>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</si>
  <si>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</si>
  <si>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</si>
  <si>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</si>
  <si>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</si>
  <si>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</si>
  <si>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</si>
  <si>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</si>
  <si>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</si>
  <si>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</si>
  <si>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</si>
  <si>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</si>
  <si>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</si>
  <si>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</si>
  <si>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</si>
  <si>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</si>
  <si>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</si>
  <si>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</si>
  <si>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</si>
  <si>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</si>
  <si>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</si>
  <si>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</si>
  <si>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</si>
  <si>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</si>
  <si>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</si>
  <si>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</si>
  <si>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</si>
  <si>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</si>
  <si>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</si>
  <si>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</si>
  <si>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</si>
  <si>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</si>
  <si>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</si>
  <si>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</si>
  <si>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</si>
  <si>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</si>
  <si>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</si>
  <si>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</si>
  <si>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</si>
  <si>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</si>
  <si>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</si>
  <si>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</si>
  <si>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</si>
  <si>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</si>
  <si>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</si>
  <si>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</si>
  <si>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</si>
  <si>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</si>
  <si>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</si>
  <si>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</si>
  <si>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</si>
  <si>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</si>
  <si>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</si>
  <si>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</si>
  <si>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</si>
  <si>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</si>
  <si>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</si>
  <si>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</si>
  <si>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</si>
  <si>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</si>
  <si>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</si>
  <si>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</si>
  <si>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</si>
  <si>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</si>
  <si>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</si>
  <si>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</si>
  <si>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</si>
  <si>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</si>
  <si>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</si>
  <si>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</si>
  <si>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</si>
  <si>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</si>
  <si>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</si>
  <si>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</si>
  <si>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</si>
  <si>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</si>
  <si>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</si>
  <si>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</si>
  <si>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</si>
  <si>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</si>
  <si>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</si>
  <si>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</si>
  <si>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</si>
  <si>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</si>
  <si>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</si>
  <si>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</si>
  <si>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</si>
  <si>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</si>
  <si>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</si>
  <si>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</si>
  <si>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</si>
  <si>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</si>
  <si>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</si>
  <si>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</si>
  <si>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</si>
  <si>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</si>
  <si>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</si>
  <si>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</si>
  <si>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</si>
  <si>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</si>
  <si>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</si>
  <si>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</si>
  <si>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</si>
  <si>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</si>
  <si>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</si>
  <si>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</si>
  <si>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</si>
  <si>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</si>
  <si>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</si>
  <si>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</si>
  <si>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</si>
  <si>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</si>
  <si>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</si>
  <si>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</si>
  <si>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</si>
  <si>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</si>
  <si>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</si>
  <si>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</si>
  <si>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</si>
  <si>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</si>
  <si>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</si>
  <si>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</si>
  <si>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</si>
  <si>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</si>
  <si>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</si>
  <si>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</si>
  <si>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</si>
  <si>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</si>
  <si>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</si>
  <si>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</si>
  <si>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</si>
  <si>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</si>
  <si>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</si>
  <si>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</si>
  <si>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</si>
  <si>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</si>
  <si>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</si>
  <si>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</si>
  <si>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</si>
  <si>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</si>
  <si>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</si>
  <si>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</si>
  <si>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</si>
  <si>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</si>
  <si>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</si>
  <si>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</si>
  <si>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</si>
  <si>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</si>
  <si>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</si>
  <si>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</si>
  <si>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</si>
  <si>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</si>
  <si>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</si>
  <si>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</si>
  <si>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</si>
  <si>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</si>
  <si>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</si>
  <si>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</si>
  <si>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</si>
  <si>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</si>
  <si>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</si>
  <si>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</si>
  <si>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</si>
  <si>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</si>
  <si>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</si>
  <si>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</si>
  <si>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</si>
  <si>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</si>
  <si>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</si>
  <si>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</si>
  <si>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</si>
  <si>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</si>
  <si>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</si>
  <si>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</si>
  <si>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</si>
  <si>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</si>
  <si>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</si>
  <si>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</si>
  <si>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</si>
  <si>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</si>
  <si>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</si>
  <si>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</si>
  <si>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</si>
  <si>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</si>
  <si>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</si>
  <si>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</si>
  <si>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</si>
  <si>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</si>
  <si>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</si>
  <si>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</si>
  <si>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</si>
  <si>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</si>
  <si>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</si>
  <si>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</si>
  <si>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</si>
  <si>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</si>
  <si>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</si>
  <si>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</si>
  <si>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</si>
  <si>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</si>
  <si>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</si>
  <si>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</si>
  <si>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</si>
  <si>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</si>
  <si>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</si>
  <si>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</si>
  <si>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</si>
  <si>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</si>
  <si>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</si>
  <si>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</si>
  <si>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</si>
  <si>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</si>
  <si>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</si>
  <si>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</si>
  <si>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</si>
  <si>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</si>
  <si>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</si>
  <si>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</si>
  <si>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</si>
  <si>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</si>
  <si>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</si>
  <si>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</si>
  <si>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</si>
  <si>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</si>
  <si>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</si>
  <si>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</si>
  <si>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</si>
  <si>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</si>
  <si>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</si>
  <si>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</si>
  <si>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</si>
  <si>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</si>
  <si>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</si>
  <si>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</si>
  <si>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</si>
  <si>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</si>
  <si>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</si>
  <si>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</si>
  <si>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</si>
  <si>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</si>
  <si>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</si>
  <si>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</si>
  <si>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</si>
  <si>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</si>
  <si>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</si>
  <si>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</si>
  <si>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</si>
  <si>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</si>
  <si>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</si>
  <si>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</si>
  <si>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</si>
  <si>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</si>
  <si>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</si>
  <si>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</si>
  <si>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</si>
  <si>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</si>
  <si>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</si>
  <si>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</si>
  <si>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</si>
  <si>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</si>
  <si>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</si>
  <si>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</si>
  <si>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</si>
  <si>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</si>
  <si>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</si>
  <si>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</si>
  <si>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</si>
  <si>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</si>
  <si>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</si>
  <si>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</si>
  <si>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</si>
  <si>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</si>
  <si>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</si>
  <si>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</si>
  <si>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</si>
  <si>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</si>
  <si>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</si>
  <si>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</si>
  <si>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</si>
  <si>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</si>
  <si>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</si>
  <si>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</si>
  <si>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</si>
  <si>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</si>
  <si>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</si>
  <si>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</si>
  <si>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</si>
  <si>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</si>
  <si>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</si>
  <si>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</si>
  <si>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</si>
  <si>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</si>
  <si>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</si>
  <si>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</si>
  <si>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</si>
  <si>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</si>
  <si>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</si>
  <si>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</si>
  <si>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</si>
  <si>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</si>
  <si>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</si>
  <si>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</si>
  <si>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</si>
  <si>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</si>
  <si>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</si>
  <si>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</si>
  <si>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</si>
  <si>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</si>
  <si>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</si>
  <si>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</si>
  <si>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</si>
  <si>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</si>
  <si>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</si>
  <si>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</si>
  <si>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</si>
  <si>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</si>
  <si>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</si>
  <si>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</si>
  <si>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</si>
  <si>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</si>
  <si>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</si>
  <si>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</si>
  <si>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</si>
  <si>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</si>
  <si>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</si>
  <si>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</si>
  <si>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</si>
  <si>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</si>
  <si>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</si>
  <si>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</si>
  <si>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</si>
  <si>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</si>
  <si>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</si>
  <si>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</si>
  <si>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</si>
  <si>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</si>
  <si>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</si>
  <si>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</si>
  <si>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</si>
  <si>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</si>
  <si>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</si>
  <si>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</si>
  <si>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</si>
  <si>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</si>
  <si>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</si>
  <si>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</si>
  <si>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</si>
  <si>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</si>
  <si>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</si>
  <si>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</si>
  <si>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</si>
  <si>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</si>
  <si>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</si>
  <si>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</si>
  <si>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</si>
  <si>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</si>
  <si>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</si>
  <si>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</si>
  <si>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</si>
  <si>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</si>
  <si>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</si>
  <si>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</si>
  <si>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</si>
  <si>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</si>
  <si>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</si>
  <si>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</si>
  <si>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</si>
  <si>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</si>
  <si>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</si>
  <si>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</si>
  <si>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</si>
  <si>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</si>
  <si>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</si>
  <si>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</si>
  <si>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</si>
  <si>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</si>
  <si>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</si>
  <si>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</si>
  <si>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</si>
  <si>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</si>
  <si>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</si>
  <si>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</si>
  <si>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</si>
  <si>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</si>
  <si>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</si>
  <si>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</si>
  <si>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</si>
  <si>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</si>
  <si>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</si>
  <si>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</si>
  <si>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</si>
  <si>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</si>
  <si>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</si>
  <si>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</si>
  <si>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</si>
  <si>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</si>
  <si>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</si>
  <si>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</si>
  <si>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</si>
  <si>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</si>
  <si>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</si>
  <si>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</si>
  <si>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</si>
  <si>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</si>
  <si>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</si>
  <si>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</si>
  <si>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</si>
  <si>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</si>
  <si>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</si>
  <si>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</si>
  <si>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</si>
  <si>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</si>
  <si>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</si>
  <si>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</si>
  <si>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</si>
  <si>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</si>
  <si>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</si>
  <si>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</si>
  <si>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</si>
  <si>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</si>
  <si>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</si>
  <si>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</si>
  <si>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</si>
  <si>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</si>
  <si>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</si>
  <si>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</si>
  <si>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</si>
  <si>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</si>
  <si>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</si>
  <si>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</si>
  <si>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</si>
  <si>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</si>
  <si>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</si>
  <si>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</si>
  <si>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</si>
  <si>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</si>
  <si>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</si>
  <si>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</si>
  <si>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</si>
  <si>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</si>
  <si>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</si>
  <si>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</si>
  <si>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</si>
  <si>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</si>
  <si>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</si>
  <si>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</si>
  <si>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</si>
  <si>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</si>
  <si>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</si>
  <si>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</si>
  <si>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</si>
  <si>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</si>
  <si>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</si>
  <si>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</si>
  <si>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</si>
  <si>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</si>
  <si>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</si>
  <si>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</si>
  <si>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</si>
  <si>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</si>
  <si>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</si>
  <si>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</si>
  <si>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</si>
  <si>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</si>
  <si>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</si>
  <si>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</si>
  <si>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</si>
  <si>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</si>
  <si>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</si>
  <si>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</si>
  <si>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</si>
  <si>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</si>
  <si>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</si>
  <si>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</si>
  <si>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</si>
  <si>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</si>
  <si>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</si>
  <si>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</si>
  <si>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</si>
  <si>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</si>
  <si>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</si>
  <si>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</si>
  <si>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</si>
  <si>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</si>
  <si>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</si>
  <si>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</si>
  <si>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</si>
  <si>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</si>
  <si>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</si>
  <si>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</si>
  <si>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</si>
  <si>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</si>
  <si>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</si>
  <si>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</si>
  <si>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</si>
  <si>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</si>
  <si>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</si>
  <si>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</si>
  <si>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</si>
  <si>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</si>
  <si>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</si>
  <si>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</si>
  <si>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</si>
  <si>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</si>
  <si>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</si>
  <si>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</si>
  <si>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</si>
  <si>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</si>
  <si>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</si>
  <si>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</si>
  <si>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</si>
  <si>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</si>
  <si>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</si>
  <si>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</si>
  <si>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</si>
  <si>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</si>
  <si>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</si>
  <si>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</si>
  <si>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</si>
  <si>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</si>
  <si>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</si>
  <si>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</si>
  <si>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</si>
  <si>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</si>
  <si>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</si>
  <si>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</si>
  <si>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</si>
  <si>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</si>
  <si>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</si>
  <si>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</si>
  <si>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</si>
  <si>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</si>
  <si>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</si>
  <si>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</si>
  <si>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</si>
  <si>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</si>
  <si>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</si>
  <si>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</si>
  <si>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</si>
  <si>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</si>
  <si>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</si>
  <si>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</si>
  <si>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</si>
  <si>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</si>
  <si>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</si>
  <si>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</si>
  <si>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</si>
  <si>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</si>
  <si>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</si>
  <si>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</si>
  <si>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</si>
  <si>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</si>
  <si>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</si>
  <si>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</si>
  <si>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</si>
  <si>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</si>
  <si>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</si>
  <si>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</si>
  <si>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</si>
  <si>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</si>
  <si>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</si>
  <si>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</si>
  <si>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</si>
  <si>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</si>
  <si>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</si>
  <si>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</si>
  <si>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</si>
  <si>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</si>
  <si>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</si>
  <si>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</si>
  <si>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</si>
  <si>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</si>
  <si>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</si>
  <si>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</si>
  <si>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</si>
  <si>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</si>
  <si>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</si>
  <si>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</si>
  <si>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</si>
  <si>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</si>
  <si>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</si>
  <si>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</si>
  <si>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</si>
  <si>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</si>
  <si>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</si>
  <si>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</si>
  <si>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</si>
  <si>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</si>
  <si>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</si>
  <si>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</si>
  <si>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</si>
  <si>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</si>
  <si>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</si>
  <si>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</si>
  <si>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</si>
  <si>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</si>
  <si>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</si>
  <si>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</si>
  <si>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</si>
  <si>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</si>
  <si>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</si>
  <si>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</si>
  <si>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</si>
  <si>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</si>
  <si>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</si>
  <si>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</si>
  <si>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</si>
  <si>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</si>
  <si>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</si>
  <si>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</si>
  <si>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</si>
  <si>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</si>
  <si>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</si>
  <si>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</si>
  <si>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</si>
  <si>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</si>
  <si>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</si>
  <si>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</si>
  <si>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</si>
  <si>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</si>
  <si>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</si>
  <si>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</si>
  <si>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</si>
  <si>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</si>
  <si>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</si>
  <si>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</si>
  <si>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</si>
  <si>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</si>
  <si>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</si>
  <si>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</si>
  <si>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</si>
  <si>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</si>
  <si>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</si>
  <si>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</si>
  <si>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</si>
  <si>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</si>
  <si>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</si>
  <si>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</si>
  <si>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</si>
  <si>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</si>
  <si>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</si>
  <si>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</si>
  <si>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</si>
  <si>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</si>
  <si>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</si>
  <si>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</si>
  <si>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</si>
  <si>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</si>
  <si>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</si>
  <si>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</si>
  <si>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</si>
  <si>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</si>
  <si>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</si>
  <si>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</si>
  <si>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</si>
  <si>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</si>
  <si>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</si>
  <si>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</si>
  <si>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</si>
  <si>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</si>
  <si>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</si>
  <si>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</si>
  <si>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</si>
  <si>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</si>
  <si>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</si>
  <si>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</si>
  <si>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</si>
  <si>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</si>
  <si>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</si>
  <si>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</si>
  <si>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</si>
  <si>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</si>
  <si>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</si>
  <si>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</si>
  <si>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</si>
  <si>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</si>
  <si>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</si>
  <si>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</si>
  <si>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</si>
  <si>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</si>
  <si>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</si>
  <si>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</si>
  <si>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</si>
  <si>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</si>
  <si>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</si>
  <si>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</si>
  <si>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</si>
  <si>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</si>
  <si>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</si>
  <si>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</si>
  <si>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</si>
  <si>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</si>
  <si>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</si>
  <si>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</si>
  <si>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</si>
  <si>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</si>
  <si>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</si>
  <si>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</si>
  <si>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</si>
  <si>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</si>
  <si>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</si>
  <si>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</si>
  <si>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</si>
  <si>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</si>
  <si>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</si>
  <si>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</si>
  <si>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</si>
  <si>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</si>
  <si>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</si>
  <si>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</si>
  <si>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</si>
  <si>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</si>
  <si>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</si>
  <si>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</si>
  <si>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</si>
  <si>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</si>
  <si>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</si>
  <si>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</si>
  <si>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</si>
  <si>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</si>
  <si>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</si>
  <si>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</si>
  <si>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</si>
  <si>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</si>
  <si>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</si>
  <si>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</si>
  <si>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</si>
  <si>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</si>
  <si>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</si>
  <si>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</si>
  <si>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</si>
  <si>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</si>
  <si>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</si>
  <si>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</si>
  <si>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</si>
  <si>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</si>
  <si>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</si>
  <si>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</si>
  <si>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</si>
  <si>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</si>
  <si>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</si>
  <si>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</si>
  <si>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</si>
  <si>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</si>
  <si>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</si>
  <si>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</si>
  <si>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</si>
  <si>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</si>
  <si>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</si>
  <si>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</si>
  <si>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</si>
  <si>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</si>
  <si>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</si>
  <si>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</si>
  <si>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</si>
  <si>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</si>
  <si>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</si>
  <si>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</si>
  <si>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</si>
  <si>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</si>
  <si>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</si>
  <si>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</si>
  <si>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</si>
  <si>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</si>
  <si>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</si>
  <si>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</si>
  <si>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</si>
  <si>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</si>
  <si>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</si>
  <si>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</si>
  <si>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</si>
  <si>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</si>
  <si>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</si>
  <si>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</si>
  <si>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</si>
  <si>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</si>
  <si>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</si>
  <si>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</si>
  <si>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</si>
  <si>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</si>
  <si>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</si>
  <si>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</si>
  <si>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</si>
  <si>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</si>
  <si>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</si>
  <si>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</si>
  <si>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</si>
  <si>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</si>
  <si>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</si>
  <si>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</si>
  <si>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</si>
  <si>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</si>
  <si>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</si>
  <si>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</si>
  <si>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</si>
  <si>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</si>
  <si>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</si>
  <si>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</si>
  <si>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</si>
  <si>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</si>
  <si>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</si>
  <si>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</si>
  <si>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</si>
  <si>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</si>
  <si>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</si>
  <si>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</si>
  <si>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</si>
  <si>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</si>
  <si>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</si>
  <si>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</si>
  <si>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</si>
  <si>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</si>
  <si>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</si>
  <si>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</si>
  <si>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</si>
  <si>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</si>
  <si>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</si>
  <si>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</si>
  <si>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</si>
  <si>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</si>
  <si>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</si>
  <si>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</si>
  <si>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</si>
  <si>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</si>
  <si>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</si>
  <si>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</si>
  <si>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</si>
  <si>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</si>
  <si>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</si>
  <si>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</si>
  <si>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</si>
  <si>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</si>
  <si>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</si>
  <si>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</si>
  <si>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</si>
  <si>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</si>
  <si>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</si>
  <si>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</si>
  <si>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</si>
  <si>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</si>
  <si>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</si>
  <si>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</si>
  <si>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</si>
  <si>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</si>
  <si>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</si>
  <si>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</si>
  <si>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</si>
  <si>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</si>
  <si>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</si>
  <si>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</si>
  <si>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</si>
  <si>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</si>
  <si>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</si>
  <si>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</si>
  <si>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</si>
  <si>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</si>
  <si>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</si>
  <si>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</si>
  <si>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</si>
  <si>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</si>
  <si>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</si>
  <si>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</si>
  <si>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</si>
  <si>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</si>
  <si>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</si>
  <si>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</si>
  <si>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</si>
  <si>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</si>
  <si>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</si>
  <si>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</si>
  <si>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</si>
  <si>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</si>
  <si>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</si>
  <si>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</si>
  <si>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</si>
  <si>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</si>
  <si>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</si>
  <si>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</si>
  <si>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</si>
  <si>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</si>
  <si>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</si>
  <si>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</si>
  <si>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</si>
  <si>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</si>
  <si>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</si>
  <si>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</si>
  <si>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</si>
  <si>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</si>
  <si>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</si>
  <si>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</si>
  <si>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</si>
  <si>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</si>
  <si>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</si>
  <si>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</si>
  <si>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</si>
  <si>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</si>
  <si>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</si>
  <si>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</si>
  <si>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</si>
  <si>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</si>
  <si>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</si>
  <si>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</si>
  <si>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</si>
  <si>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</si>
  <si>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</si>
  <si>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</si>
  <si>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</si>
  <si>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</si>
  <si>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</si>
  <si>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</si>
  <si>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</si>
  <si>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</si>
  <si>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</si>
  <si>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</si>
  <si>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</si>
  <si>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</si>
  <si>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</si>
  <si>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</si>
  <si>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</si>
  <si>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</si>
  <si>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</si>
  <si>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</si>
  <si>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</si>
  <si>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</si>
  <si>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</si>
  <si>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</si>
  <si>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</si>
  <si>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</si>
  <si>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</si>
  <si>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</si>
  <si>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</si>
  <si>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</si>
  <si>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</si>
  <si>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</si>
  <si>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</si>
  <si>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</si>
  <si>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</si>
  <si>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</si>
  <si>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</si>
  <si>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</si>
  <si>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</si>
  <si>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</si>
  <si>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</si>
  <si>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</si>
  <si>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</si>
  <si>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</si>
  <si>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</si>
  <si>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</si>
  <si>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</si>
  <si>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</si>
  <si>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</si>
  <si>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</si>
  <si>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</si>
  <si>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</si>
  <si>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</si>
  <si>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</si>
  <si>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</si>
  <si>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</si>
  <si>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</si>
  <si>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</si>
  <si>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</si>
  <si>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</si>
  <si>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</si>
  <si>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</si>
  <si>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</si>
  <si>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</si>
  <si>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</si>
  <si>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</si>
  <si>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</si>
  <si>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</si>
  <si>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</si>
  <si>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</si>
  <si>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</si>
  <si>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</si>
  <si>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</si>
  <si>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</si>
  <si>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</si>
  <si>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</si>
  <si>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</si>
  <si>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</si>
  <si>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</si>
  <si>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</si>
  <si>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</si>
  <si>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</si>
  <si>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</si>
  <si>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</si>
  <si>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</si>
  <si>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</si>
  <si>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</si>
  <si>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</si>
  <si>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</si>
  <si>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</si>
  <si>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</si>
  <si>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</si>
  <si>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</si>
  <si>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</si>
  <si>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</si>
  <si>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</si>
  <si>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</si>
  <si>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</si>
  <si>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</si>
  <si>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</si>
  <si>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</si>
  <si>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</si>
  <si>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</si>
  <si>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</si>
  <si>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</si>
  <si>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</si>
  <si>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</si>
  <si>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</si>
  <si>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</si>
  <si>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</si>
  <si>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</si>
  <si>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</si>
  <si>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</si>
  <si>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</si>
  <si>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</si>
  <si>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</si>
  <si>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</si>
  <si>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</si>
  <si>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</si>
  <si>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</si>
  <si>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</si>
  <si>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</si>
  <si>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</si>
  <si>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</si>
  <si>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</si>
  <si>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</si>
  <si>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</si>
  <si>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</si>
  <si>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</si>
  <si>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</si>
  <si>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</si>
  <si>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</si>
  <si>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</si>
  <si>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</si>
  <si>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</si>
  <si>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</si>
  <si>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</si>
  <si>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</si>
  <si>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</si>
  <si>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</si>
  <si>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</si>
  <si>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</si>
  <si>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</si>
  <si>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</si>
  <si>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</si>
  <si>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</si>
  <si>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</si>
  <si>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</si>
  <si>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</si>
  <si>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</si>
  <si>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</si>
  <si>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</si>
  <si>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</si>
  <si>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</si>
  <si>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</si>
  <si>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</si>
  <si>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</si>
  <si>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</si>
  <si>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</si>
  <si>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</si>
  <si>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</si>
  <si>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</si>
  <si>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</si>
  <si>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</si>
  <si>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</si>
  <si>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</si>
  <si>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</si>
  <si>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</si>
  <si>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</si>
  <si>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</si>
  <si>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</si>
  <si>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</si>
  <si>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</si>
  <si>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</si>
  <si>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</si>
  <si>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</si>
  <si>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</si>
  <si>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</si>
  <si>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</si>
  <si>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</si>
  <si>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</si>
  <si>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</si>
  <si>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</si>
  <si>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</si>
  <si>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</si>
  <si>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</si>
  <si>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</si>
  <si>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</si>
  <si>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</si>
  <si>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</si>
  <si>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</si>
  <si>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</si>
  <si>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</si>
  <si>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</si>
  <si>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</si>
  <si>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</si>
  <si>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</si>
  <si>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</si>
  <si>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</si>
  <si>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</si>
  <si>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</si>
  <si>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</si>
  <si>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</si>
  <si>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</si>
  <si>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</si>
  <si>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</si>
  <si>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</si>
  <si>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</si>
  <si>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</si>
  <si>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</si>
  <si>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</si>
  <si>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</si>
  <si>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</si>
  <si>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</si>
  <si>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</si>
  <si>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</si>
  <si>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</si>
  <si>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</si>
  <si>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</si>
  <si>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</si>
  <si>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</si>
  <si>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</si>
  <si>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</si>
  <si>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</si>
  <si>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</si>
  <si>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</si>
  <si>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</si>
  <si>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</si>
  <si>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</si>
  <si>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</si>
  <si>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</si>
  <si>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</si>
  <si>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</si>
  <si>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</si>
  <si>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</si>
  <si>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</si>
  <si>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</si>
  <si>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</si>
  <si>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</si>
  <si>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</si>
  <si>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</si>
  <si>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</si>
  <si>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</si>
  <si>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</si>
  <si>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</si>
  <si>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</si>
  <si>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</si>
  <si>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</si>
  <si>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</si>
  <si>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</si>
  <si>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</si>
  <si>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</si>
  <si>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</si>
  <si>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</si>
  <si>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</si>
  <si>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</si>
  <si>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</si>
  <si>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</si>
  <si>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</si>
  <si>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</si>
  <si>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</si>
  <si>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</si>
  <si>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</si>
  <si>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</si>
  <si>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</si>
  <si>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</si>
  <si>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</si>
  <si>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</si>
  <si>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</si>
  <si>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</si>
  <si>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</si>
  <si>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</si>
  <si>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</si>
  <si>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</si>
  <si>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</si>
  <si>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</si>
  <si>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</si>
  <si>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</si>
  <si>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</si>
  <si>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</si>
  <si>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</si>
  <si>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</si>
  <si>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</si>
  <si>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</si>
  <si>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</si>
  <si>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</si>
  <si>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</si>
  <si>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</si>
  <si>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</si>
  <si>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</si>
  <si>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</si>
  <si>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</si>
  <si>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</si>
  <si>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</si>
  <si>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</si>
  <si>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</si>
  <si>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</si>
  <si>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</si>
  <si>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</si>
  <si>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</si>
  <si>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</si>
  <si>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</si>
  <si>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</si>
  <si>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</si>
  <si>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</si>
  <si>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</si>
  <si>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</si>
  <si>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</si>
  <si>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</si>
  <si>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</si>
  <si>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</si>
  <si>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</si>
  <si>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</si>
  <si>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</si>
  <si>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</si>
  <si>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</si>
  <si>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</si>
  <si>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</si>
  <si>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</si>
  <si>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</si>
  <si>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</si>
  <si>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</si>
  <si>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</si>
  <si>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</si>
  <si>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</si>
  <si>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</si>
  <si>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</si>
  <si>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</si>
  <si>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</si>
  <si>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</si>
  <si>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</si>
  <si>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</si>
  <si>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</si>
  <si>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</si>
  <si>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</si>
  <si>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</si>
  <si>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</si>
  <si>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</si>
  <si>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</si>
  <si>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</si>
  <si>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</si>
  <si>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</si>
  <si>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</si>
  <si>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</si>
  <si>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</si>
  <si>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</si>
  <si>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</si>
  <si>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</si>
  <si>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</si>
  <si>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</si>
  <si>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</si>
  <si>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</si>
  <si>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</si>
  <si>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</si>
  <si>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</si>
  <si>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</si>
  <si>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</si>
  <si>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</si>
  <si>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</si>
  <si>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</si>
  <si>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</si>
  <si>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</si>
  <si>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</si>
  <si>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</si>
  <si>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</si>
  <si>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</si>
  <si>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</si>
  <si>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</si>
  <si>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</si>
  <si>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</si>
  <si>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</si>
  <si>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</si>
  <si>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</si>
  <si>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</si>
  <si>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</si>
  <si>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</si>
  <si>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</si>
  <si>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</si>
  <si>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</si>
  <si>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</si>
  <si>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</si>
  <si>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</si>
  <si>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</si>
  <si>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</si>
  <si>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</si>
  <si>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</si>
  <si>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</si>
  <si>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</si>
  <si>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</si>
  <si>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</si>
  <si>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</si>
  <si>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</si>
  <si>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</si>
  <si>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</si>
  <si>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</si>
  <si>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</si>
  <si>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</si>
  <si>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</si>
  <si>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</si>
  <si>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</si>
  <si>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</si>
  <si>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</si>
  <si>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</si>
  <si>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</si>
  <si>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</si>
  <si>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</si>
  <si>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</si>
  <si>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</si>
  <si>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</si>
  <si>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</si>
  <si>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</si>
  <si>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</si>
  <si>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</si>
  <si>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</si>
  <si>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</si>
  <si>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</si>
  <si>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</si>
  <si>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</si>
  <si>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</si>
  <si>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</si>
  <si>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</si>
  <si>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</si>
  <si>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</si>
  <si>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</si>
  <si>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</si>
  <si>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</si>
  <si>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</si>
  <si>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</si>
  <si>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</si>
  <si>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</si>
  <si>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</si>
  <si>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</si>
  <si>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</si>
  <si>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</si>
  <si>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</si>
  <si>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</si>
  <si>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</si>
  <si>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</si>
  <si>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</si>
  <si>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</si>
  <si>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</si>
  <si>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</si>
  <si>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</si>
  <si>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</si>
  <si>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</si>
  <si>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</si>
  <si>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</si>
  <si>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</si>
  <si>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</si>
  <si>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</si>
  <si>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</si>
  <si>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</si>
  <si>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</si>
  <si>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</si>
  <si>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</si>
  <si>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</si>
  <si>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</si>
  <si>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</si>
  <si>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</si>
  <si>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</si>
  <si>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</si>
  <si>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</si>
  <si>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</si>
  <si>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</si>
  <si>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</si>
  <si>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</si>
  <si>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</si>
  <si>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</si>
  <si>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</si>
  <si>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</si>
  <si>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</si>
  <si>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</si>
  <si>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</si>
  <si>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</si>
  <si>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</si>
  <si>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</si>
  <si>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</si>
  <si>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</si>
  <si>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</si>
  <si>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</si>
  <si>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</si>
  <si>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</si>
  <si>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</si>
  <si>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</si>
  <si>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</si>
  <si>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</si>
  <si>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</si>
  <si>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</si>
  <si>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</si>
  <si>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</si>
  <si>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</si>
  <si>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</si>
  <si>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</si>
  <si>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</si>
  <si>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</si>
  <si>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</si>
  <si>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</si>
  <si>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</si>
  <si>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</si>
  <si>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</si>
  <si>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</si>
  <si>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</si>
  <si>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</si>
  <si>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</si>
  <si>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</si>
  <si>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</si>
  <si>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</si>
  <si>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</si>
  <si>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</si>
  <si>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</si>
  <si>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</si>
  <si>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</si>
  <si>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</si>
  <si>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</si>
  <si>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</si>
  <si>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</si>
  <si>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</si>
  <si>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</si>
  <si>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</si>
  <si>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</si>
  <si>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</si>
  <si>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</si>
  <si>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</si>
  <si>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</si>
  <si>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</si>
  <si>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</si>
  <si>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</si>
  <si>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</si>
  <si>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</si>
  <si>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</si>
  <si>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</si>
  <si>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</si>
  <si>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</si>
  <si>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</si>
  <si>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</si>
  <si>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</si>
  <si>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</si>
  <si>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</si>
  <si>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</si>
  <si>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</si>
  <si>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</si>
  <si>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</si>
  <si>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</si>
  <si>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</si>
  <si>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</si>
  <si>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</si>
  <si>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</si>
  <si>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</si>
  <si>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</si>
  <si>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</si>
  <si>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</si>
  <si>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</si>
  <si>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</si>
  <si>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</si>
  <si>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</si>
  <si>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</si>
  <si>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</si>
  <si>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</si>
  <si>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</si>
  <si>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</si>
  <si>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</si>
  <si>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</si>
  <si>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</si>
  <si>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</si>
  <si>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</si>
  <si>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</si>
  <si>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</si>
  <si>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</si>
  <si>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</si>
  <si>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</si>
  <si>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</si>
  <si>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</si>
  <si>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</si>
  <si>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</si>
  <si>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</si>
  <si>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</si>
  <si>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</si>
  <si>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</si>
  <si>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</si>
  <si>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</si>
  <si>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</si>
  <si>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</si>
  <si>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</si>
  <si>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</si>
  <si>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</si>
  <si>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</si>
  <si>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</si>
  <si>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</si>
  <si>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</si>
  <si>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</si>
  <si>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</si>
  <si>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</si>
  <si>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</si>
  <si>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</si>
  <si>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</si>
  <si>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</si>
  <si>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</si>
  <si>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</si>
  <si>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</si>
  <si>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</si>
  <si>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</si>
  <si>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</si>
  <si>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</si>
  <si>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</si>
  <si>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</si>
  <si>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</si>
  <si>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</si>
  <si>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</si>
  <si>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</si>
  <si>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</si>
  <si>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</si>
  <si>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</si>
  <si>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</si>
  <si>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</si>
  <si>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</si>
  <si>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</si>
  <si>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</si>
  <si>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</si>
  <si>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</si>
  <si>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</si>
  <si>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</si>
  <si>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</si>
  <si>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</si>
  <si>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</si>
  <si>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</si>
  <si>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</si>
  <si>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</si>
  <si>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</si>
  <si>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</si>
  <si>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</si>
  <si>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</si>
  <si>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</si>
  <si>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</si>
  <si>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</si>
  <si>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</si>
  <si>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</si>
  <si>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</si>
  <si>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</si>
  <si>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</si>
  <si>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</si>
  <si>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</si>
  <si>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</si>
  <si>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</si>
  <si>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</si>
  <si>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</si>
  <si>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</si>
  <si>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</si>
  <si>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</si>
  <si>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</si>
  <si>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</si>
  <si>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</si>
  <si>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</si>
  <si>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</si>
  <si>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</si>
  <si>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</si>
  <si>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</si>
  <si>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</si>
  <si>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</si>
  <si>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</si>
  <si>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</si>
  <si>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</si>
  <si>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</si>
  <si>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</si>
  <si>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</si>
  <si>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</si>
  <si>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</si>
  <si>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</si>
  <si>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</si>
  <si>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</si>
  <si>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</si>
  <si>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</si>
  <si>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</si>
  <si>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</si>
  <si>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</si>
  <si>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</si>
  <si>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</si>
  <si>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</si>
  <si>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</si>
  <si>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</si>
  <si>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</si>
  <si>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</si>
  <si>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</si>
  <si>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</si>
  <si>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</si>
  <si>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</si>
  <si>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</si>
  <si>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</si>
  <si>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</si>
  <si>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</si>
  <si>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</si>
  <si>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</si>
  <si>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</si>
  <si>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</si>
  <si>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</si>
  <si>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</si>
  <si>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</si>
  <si>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</si>
  <si>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</si>
  <si>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</si>
  <si>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</si>
  <si>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</si>
  <si>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</si>
  <si>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</si>
  <si>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</si>
  <si>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</si>
  <si>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</si>
  <si>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</si>
  <si>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</si>
  <si>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</si>
  <si>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</si>
  <si>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</si>
  <si>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</si>
  <si>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</si>
  <si>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</si>
  <si>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</si>
  <si>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</si>
  <si>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</si>
  <si>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</si>
  <si>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</si>
  <si>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</si>
  <si>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</si>
  <si>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</si>
  <si>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</si>
  <si>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</si>
  <si>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</si>
  <si>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</si>
  <si>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</si>
  <si>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</si>
  <si>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</si>
  <si>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</si>
  <si>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</si>
  <si>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</si>
  <si>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</si>
  <si>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</si>
  <si>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</si>
  <si>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</si>
  <si>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</si>
  <si>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</si>
  <si>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</si>
  <si>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</si>
  <si>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</si>
  <si>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</si>
  <si>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</si>
  <si>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</si>
  <si>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</si>
  <si>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</si>
  <si>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</si>
  <si>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</si>
  <si>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</si>
  <si>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</si>
  <si>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</si>
  <si>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</si>
  <si>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</si>
  <si>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</si>
  <si>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</si>
  <si>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</si>
  <si>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</si>
  <si>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</si>
  <si>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</si>
  <si>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</si>
  <si>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</si>
  <si>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</si>
  <si>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</si>
  <si>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</si>
  <si>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</si>
  <si>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</si>
  <si>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</si>
  <si>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</si>
  <si>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</si>
  <si>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</si>
  <si>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</si>
  <si>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</si>
  <si>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</si>
  <si>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</si>
  <si>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</si>
  <si>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</si>
  <si>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</si>
  <si>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</si>
  <si>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</si>
  <si>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</si>
  <si>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</si>
  <si>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</si>
  <si>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</si>
  <si>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</si>
  <si>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</si>
  <si>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</si>
  <si>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</si>
  <si>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</si>
  <si>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</si>
  <si>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</si>
  <si>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</si>
  <si>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</si>
  <si>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</si>
  <si>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</si>
  <si>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</si>
  <si>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</si>
  <si>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</si>
  <si>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</si>
  <si>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</si>
  <si>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</si>
  <si>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</si>
  <si>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</si>
  <si>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</si>
  <si>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</si>
  <si>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</si>
  <si>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</si>
  <si>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</si>
  <si>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</si>
  <si>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</si>
  <si>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</si>
  <si>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</si>
  <si>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</si>
  <si>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</si>
  <si>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</si>
  <si>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</si>
  <si>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</si>
  <si>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</si>
  <si>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</si>
  <si>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</si>
  <si>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</si>
  <si>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</si>
  <si>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</si>
  <si>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</si>
  <si>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</si>
  <si>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</si>
  <si>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</si>
  <si>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</si>
  <si>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</si>
  <si>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</si>
  <si>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</si>
  <si>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</si>
  <si>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</si>
  <si>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</si>
  <si>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</si>
  <si>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</si>
  <si>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</si>
  <si>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</si>
  <si>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</si>
  <si>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</si>
  <si>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</si>
  <si>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</si>
  <si>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</si>
  <si>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</si>
  <si>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</si>
  <si>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</si>
  <si>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</si>
  <si>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</si>
  <si>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</si>
  <si>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</si>
  <si>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</si>
  <si>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</si>
  <si>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</si>
  <si>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</si>
  <si>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</si>
  <si>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</si>
  <si>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</si>
  <si>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</si>
  <si>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</si>
  <si>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</si>
  <si>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</si>
  <si>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</si>
  <si>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</si>
  <si>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</si>
  <si>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</si>
  <si>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</si>
  <si>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</si>
  <si>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</si>
  <si>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</si>
  <si>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</si>
  <si>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</si>
  <si>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</si>
  <si>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</si>
  <si>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</si>
  <si>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</si>
  <si>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</si>
  <si>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</si>
  <si>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</si>
  <si>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</si>
  <si>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</si>
  <si>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</si>
  <si>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</si>
  <si>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</si>
  <si>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</si>
  <si>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</si>
  <si>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</si>
  <si>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</si>
  <si>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</si>
  <si>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</si>
  <si>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</si>
  <si>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</si>
  <si>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</si>
  <si>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</si>
  <si>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</si>
  <si>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</si>
  <si>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</si>
  <si>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</si>
  <si>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</si>
  <si>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</si>
  <si>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</si>
  <si>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</si>
  <si>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</si>
  <si>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</si>
  <si>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</si>
  <si>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</si>
  <si>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</si>
  <si>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</si>
  <si>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</si>
  <si>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</si>
  <si>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</si>
  <si>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</si>
  <si>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</si>
  <si>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</si>
  <si>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</si>
  <si>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</si>
  <si>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</si>
  <si>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</si>
  <si>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</si>
  <si>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</si>
  <si>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</si>
  <si>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</si>
  <si>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</si>
  <si>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</si>
  <si>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</si>
  <si>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</si>
  <si>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</si>
  <si>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</si>
  <si>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</si>
  <si>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</si>
  <si>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</si>
  <si>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</si>
  <si>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</si>
  <si>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</si>
  <si>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</si>
  <si>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</si>
  <si>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</si>
  <si>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</si>
  <si>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</si>
  <si>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</si>
  <si>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</si>
  <si>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</si>
  <si>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</si>
  <si>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</si>
  <si>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</si>
  <si>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</si>
  <si>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</si>
  <si>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</si>
  <si>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</si>
  <si>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</si>
  <si>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</si>
  <si>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</si>
  <si>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</si>
  <si>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</si>
  <si>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</si>
  <si>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</si>
  <si>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</si>
  <si>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</si>
  <si>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</si>
  <si>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</si>
  <si>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</si>
  <si>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</si>
  <si>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</si>
  <si>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</si>
  <si>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</si>
  <si>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</si>
  <si>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</si>
  <si>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</si>
  <si>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</si>
  <si>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</si>
  <si>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</si>
  <si>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</si>
  <si>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</si>
  <si>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</si>
  <si>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</si>
  <si>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</si>
  <si>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</si>
  <si>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</si>
  <si>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</si>
  <si>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</si>
  <si>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</si>
  <si>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</si>
  <si>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</si>
  <si>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</si>
  <si>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</si>
  <si>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</si>
  <si>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</si>
  <si>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</si>
  <si>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</si>
  <si>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</si>
  <si>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</si>
  <si>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</si>
  <si>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</si>
  <si>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</si>
  <si>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</si>
  <si>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</si>
  <si>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</si>
  <si>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</si>
  <si>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</si>
  <si>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</si>
  <si>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</si>
  <si>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</si>
  <si>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</si>
  <si>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</si>
  <si>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</si>
  <si>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</si>
  <si>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</si>
  <si>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</si>
  <si>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</si>
  <si>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</si>
  <si>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</si>
  <si>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</si>
  <si>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</si>
  <si>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</si>
  <si>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</si>
  <si>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</si>
  <si>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</si>
  <si>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</si>
  <si>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</si>
  <si>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</si>
  <si>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</si>
  <si>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</si>
  <si>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</si>
  <si>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</si>
  <si>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</si>
  <si>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</si>
  <si>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</si>
  <si>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</si>
  <si>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</si>
  <si>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</si>
  <si>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</si>
  <si>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</si>
  <si>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</si>
  <si>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</si>
  <si>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</si>
  <si>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</si>
  <si>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</si>
  <si>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</si>
  <si>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</si>
  <si>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</si>
  <si>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</si>
  <si>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</si>
  <si>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</si>
  <si>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</si>
  <si>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</si>
  <si>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</si>
  <si>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</si>
  <si>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</si>
  <si>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</si>
  <si>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</si>
  <si>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</si>
  <si>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</si>
  <si>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</si>
  <si>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</si>
  <si>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</si>
  <si>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</si>
  <si>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</si>
  <si>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</si>
  <si>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</si>
  <si>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</si>
  <si>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</si>
  <si>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</si>
  <si>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</si>
  <si>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</si>
  <si>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</si>
  <si>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</si>
  <si>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</si>
  <si>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</si>
  <si>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</si>
  <si>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</si>
  <si>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</si>
  <si>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</si>
  <si>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</si>
  <si>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</si>
  <si>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</si>
  <si>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</si>
  <si>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</si>
  <si>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</si>
  <si>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</si>
  <si>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</si>
  <si>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</si>
  <si>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</si>
  <si>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</si>
  <si>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</si>
  <si>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</si>
  <si>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</si>
  <si>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</si>
  <si>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</si>
  <si>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</si>
  <si>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</si>
  <si>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</si>
  <si>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</si>
  <si>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</si>
  <si>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</si>
  <si>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</si>
  <si>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</si>
  <si>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</si>
  <si>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</si>
  <si>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</si>
  <si>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</si>
  <si>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</si>
  <si>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</si>
  <si>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</si>
  <si>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</si>
  <si>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</si>
  <si>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</si>
  <si>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</si>
  <si>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</si>
  <si>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</si>
  <si>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</si>
  <si>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</si>
  <si>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</si>
  <si>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</si>
  <si>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</si>
  <si>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</si>
  <si>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</si>
  <si>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</si>
  <si>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</si>
  <si>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</si>
  <si>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</si>
  <si>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</si>
  <si>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</si>
  <si>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</si>
  <si>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</si>
  <si>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</si>
  <si>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</si>
  <si>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</si>
  <si>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</si>
  <si>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</si>
  <si>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</si>
  <si>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</si>
  <si>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</si>
  <si>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</si>
  <si>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</si>
  <si>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</si>
  <si>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</si>
  <si>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</si>
  <si>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</si>
  <si>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</si>
  <si>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</si>
  <si>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</si>
  <si>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</si>
  <si>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</si>
  <si>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</si>
  <si>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</si>
  <si>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</si>
  <si>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</si>
  <si>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</si>
  <si>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</si>
  <si>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</si>
  <si>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</si>
  <si>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</si>
  <si>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</si>
  <si>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</si>
  <si>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</si>
  <si>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</si>
  <si>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</si>
  <si>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</si>
  <si>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</si>
  <si>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</si>
  <si>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</si>
  <si>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</si>
  <si>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</si>
  <si>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</si>
  <si>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</si>
  <si>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</si>
  <si>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</si>
  <si>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</si>
  <si>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</si>
  <si>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</si>
  <si>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</si>
  <si>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</si>
  <si>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</si>
  <si>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</si>
  <si>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</si>
  <si>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</si>
  <si>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</si>
  <si>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</si>
  <si>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</si>
  <si>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</si>
  <si>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</si>
  <si>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</si>
  <si>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</si>
  <si>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</si>
  <si>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</si>
  <si>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</si>
  <si>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</si>
  <si>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</si>
  <si>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</si>
  <si>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</si>
  <si>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</si>
  <si>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</si>
  <si>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</si>
  <si>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</si>
  <si>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</si>
  <si>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</si>
  <si>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</si>
  <si>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</si>
  <si>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</si>
  <si>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</si>
  <si>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</si>
  <si>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</si>
  <si>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</si>
  <si>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</si>
  <si>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</si>
  <si>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</si>
  <si>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</si>
  <si>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</si>
  <si>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</si>
  <si>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</si>
  <si>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</si>
  <si>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</si>
  <si>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</si>
  <si>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</si>
  <si>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</si>
  <si>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</si>
  <si>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</si>
  <si>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</si>
  <si>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</si>
  <si>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</si>
  <si>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</si>
  <si>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</si>
  <si>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</si>
  <si>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</si>
  <si>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</si>
  <si>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</si>
  <si>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</si>
  <si>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</si>
  <si>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</si>
  <si>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</si>
  <si>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</si>
  <si>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</si>
  <si>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</si>
  <si>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</si>
  <si>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</si>
  <si>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</si>
  <si>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</si>
  <si>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</si>
  <si>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</si>
  <si>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</si>
  <si>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</si>
  <si>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</si>
  <si>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</si>
  <si>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</si>
  <si>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</si>
  <si>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</si>
  <si>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</si>
  <si>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</si>
  <si>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</si>
  <si>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</si>
  <si>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</si>
  <si>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</si>
  <si>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</si>
  <si>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</si>
  <si>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</si>
  <si>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</si>
  <si>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</si>
  <si>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</si>
  <si>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</si>
  <si>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</si>
  <si>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</si>
  <si>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</si>
  <si>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</si>
  <si>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</si>
  <si>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</si>
  <si>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</si>
  <si>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</si>
  <si>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</si>
  <si>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</si>
  <si>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</si>
  <si>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</si>
  <si>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</si>
  <si>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</si>
  <si>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</si>
  <si>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</si>
  <si>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</si>
  <si>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</si>
  <si>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</si>
  <si>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</si>
  <si>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</si>
  <si>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</si>
  <si>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</si>
  <si>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</si>
  <si>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</si>
  <si>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</si>
  <si>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</si>
  <si>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</si>
  <si>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</si>
  <si>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</si>
  <si>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</si>
  <si>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</si>
  <si>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</si>
  <si>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</si>
  <si>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</si>
  <si>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</si>
  <si>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</si>
  <si>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</si>
  <si>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</si>
  <si>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</si>
  <si>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</si>
  <si>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</si>
  <si>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</si>
  <si>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</si>
  <si>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</si>
  <si>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</si>
  <si>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</si>
  <si>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</si>
  <si>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</si>
  <si>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</si>
  <si>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</si>
  <si>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</si>
  <si>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</si>
  <si>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</si>
  <si>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</si>
  <si>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</si>
  <si>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</si>
  <si>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</si>
  <si>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</si>
  <si>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</si>
  <si>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</si>
  <si>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</si>
  <si>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</si>
  <si>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</si>
  <si>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</si>
  <si>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</si>
  <si>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</si>
  <si>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</si>
  <si>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</si>
  <si>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</si>
  <si>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</si>
  <si>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</si>
  <si>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</si>
  <si>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</si>
  <si>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</si>
  <si>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</si>
  <si>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</si>
  <si>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</si>
  <si>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</si>
  <si>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</si>
  <si>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</si>
  <si>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</si>
  <si>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</si>
  <si>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</si>
  <si>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</si>
  <si>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</si>
  <si>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</si>
  <si>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</si>
  <si>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</si>
  <si>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</si>
  <si>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</si>
  <si>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</si>
  <si>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</si>
  <si>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</si>
  <si>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</si>
  <si>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</si>
  <si>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</si>
  <si>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</si>
  <si>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</si>
  <si>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</si>
  <si>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</si>
  <si>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</si>
  <si>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</si>
  <si>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</si>
  <si>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</si>
  <si>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</si>
  <si>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</si>
  <si>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</si>
  <si>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</si>
  <si>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</si>
  <si>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</si>
  <si>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</si>
  <si>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</si>
  <si>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</si>
  <si>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</si>
  <si>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</si>
  <si>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</si>
  <si>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</si>
  <si>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</si>
  <si>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</si>
  <si>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</si>
  <si>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</si>
  <si>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</si>
  <si>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</si>
  <si>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</si>
  <si>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</si>
  <si>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</si>
  <si>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</si>
  <si>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</si>
  <si>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</si>
  <si>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</si>
  <si>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</si>
  <si>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</si>
  <si>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</si>
  <si>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</si>
  <si>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</si>
  <si>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</si>
  <si>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</si>
  <si>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</si>
  <si>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</si>
  <si>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</si>
  <si>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</si>
  <si>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</si>
  <si>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</si>
  <si>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</si>
  <si>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</si>
  <si>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</si>
  <si>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</si>
  <si>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</si>
  <si>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</si>
  <si>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</si>
  <si>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</si>
  <si>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</si>
  <si>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</si>
  <si>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</si>
  <si>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</si>
  <si>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</si>
  <si>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</si>
  <si>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</si>
  <si>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</si>
  <si>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</si>
  <si>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</si>
  <si>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</si>
  <si>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</si>
  <si>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</si>
  <si>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</si>
  <si>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</si>
  <si>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</si>
  <si>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</si>
  <si>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</si>
  <si>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</si>
  <si>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</si>
  <si>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</si>
  <si>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</si>
  <si>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</si>
  <si>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</si>
  <si>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</si>
  <si>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</si>
  <si>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</si>
  <si>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</si>
  <si>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</si>
  <si>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</si>
  <si>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</si>
  <si>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</si>
  <si>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</si>
  <si>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</si>
  <si>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</si>
  <si>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</si>
  <si>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</si>
  <si>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</si>
  <si>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</si>
  <si>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</si>
  <si>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</si>
  <si>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</si>
  <si>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</si>
  <si>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</si>
  <si>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</si>
  <si>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</si>
  <si>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</si>
  <si>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</si>
  <si>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</si>
  <si>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</si>
  <si>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</si>
  <si>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</si>
  <si>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</si>
  <si>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</si>
  <si>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</si>
  <si>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</si>
  <si>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</si>
  <si>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</si>
  <si>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</si>
  <si>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</si>
  <si>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</si>
  <si>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</si>
  <si>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</si>
  <si>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</si>
  <si>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</si>
  <si>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</si>
  <si>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</si>
  <si>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</si>
  <si>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</si>
  <si>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</si>
  <si>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</si>
  <si>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</si>
  <si>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</si>
  <si>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</si>
  <si>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</si>
  <si>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</si>
  <si>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</si>
  <si>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</si>
  <si>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</si>
  <si>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</si>
  <si>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</si>
  <si>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</si>
  <si>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</si>
  <si>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</si>
  <si>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</si>
  <si>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</si>
  <si>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</si>
  <si>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</si>
  <si>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</si>
  <si>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</si>
  <si>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</si>
  <si>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</si>
  <si>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</si>
  <si>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</si>
  <si>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</si>
  <si>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</si>
  <si>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</si>
  <si>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</si>
  <si>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</si>
  <si>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</si>
  <si>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</si>
  <si>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</si>
  <si>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</si>
  <si>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</si>
  <si>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</si>
  <si>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</si>
  <si>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</si>
  <si>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</si>
  <si>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</si>
  <si>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</si>
  <si>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</si>
  <si>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</si>
  <si>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</si>
  <si>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</si>
  <si>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</si>
  <si>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</si>
  <si>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</si>
  <si>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</si>
  <si>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</si>
  <si>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</si>
  <si>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</si>
  <si>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</si>
  <si>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</si>
  <si>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</si>
  <si>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</si>
  <si>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</si>
  <si>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</si>
  <si>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</si>
  <si>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</si>
  <si>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</si>
  <si>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</si>
  <si>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</si>
  <si>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</si>
  <si>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</si>
  <si>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</si>
  <si>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</si>
  <si>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</si>
  <si>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</si>
  <si>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</si>
  <si>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</si>
  <si>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</si>
  <si>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</si>
  <si>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</si>
  <si>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</si>
  <si>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</si>
  <si>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</si>
  <si>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</si>
  <si>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</si>
  <si>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</si>
  <si>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</si>
  <si>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</si>
  <si>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</si>
  <si>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</si>
  <si>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</si>
  <si>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</si>
  <si>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</si>
  <si>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</si>
  <si>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</si>
  <si>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</si>
  <si>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</si>
  <si>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</si>
  <si>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</si>
  <si>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</si>
  <si>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</si>
  <si>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</si>
  <si>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</si>
  <si>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</si>
  <si>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</si>
  <si>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</si>
  <si>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</si>
  <si>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</si>
  <si>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</si>
  <si>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</si>
  <si>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</si>
  <si>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</si>
  <si>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</si>
  <si>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</si>
  <si>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</si>
  <si>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</si>
  <si>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</si>
  <si>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</si>
  <si>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</si>
  <si>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</si>
  <si>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</si>
  <si>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</si>
  <si>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</si>
  <si>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</si>
  <si>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</si>
  <si>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</si>
  <si>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</si>
  <si>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</si>
  <si>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</si>
  <si>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</si>
  <si>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</si>
  <si>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</si>
  <si>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</si>
  <si>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</si>
  <si>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</si>
  <si>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</si>
  <si>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</si>
  <si>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</si>
  <si>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</si>
  <si>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</si>
  <si>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</si>
  <si>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</si>
  <si>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</si>
  <si>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</si>
  <si>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</si>
  <si>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</si>
  <si>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</si>
  <si>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</si>
  <si>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</si>
  <si>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</si>
  <si>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</si>
  <si>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</si>
  <si>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</si>
  <si>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</si>
  <si>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</si>
  <si>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</si>
  <si>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</si>
  <si>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</si>
  <si>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</si>
  <si>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</si>
  <si>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</si>
  <si>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</si>
  <si>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</si>
  <si>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</si>
  <si>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</si>
  <si>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</si>
  <si>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</si>
  <si>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</si>
  <si>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</si>
  <si>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</si>
  <si>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</si>
  <si>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</si>
  <si>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</si>
  <si>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</si>
  <si>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</si>
  <si>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</si>
  <si>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</si>
  <si>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</si>
  <si>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</si>
  <si>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</si>
  <si>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</si>
  <si>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</si>
  <si>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</si>
  <si>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</si>
  <si>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</si>
  <si>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</si>
  <si>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</si>
  <si>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</si>
  <si>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</si>
  <si>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</si>
  <si>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</si>
  <si>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</si>
  <si>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</si>
  <si>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</si>
  <si>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</si>
  <si>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</si>
  <si>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</si>
  <si>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</si>
  <si>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</si>
  <si>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</si>
  <si>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</si>
  <si>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</si>
  <si>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</si>
  <si>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</si>
  <si>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</si>
  <si>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</si>
  <si>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</si>
  <si>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</si>
  <si>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</si>
  <si>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</si>
  <si>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</si>
  <si>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</si>
  <si>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</si>
  <si>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</si>
  <si>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</si>
  <si>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</si>
  <si>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</si>
  <si>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</si>
  <si>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</si>
  <si>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</si>
  <si>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</si>
  <si>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</si>
  <si>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</si>
  <si>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</si>
  <si>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</si>
  <si>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</si>
  <si>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</si>
  <si>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</si>
  <si>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</si>
  <si>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</si>
  <si>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</si>
  <si>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</si>
  <si>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</si>
  <si>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</si>
  <si>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</si>
  <si>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</si>
  <si>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</si>
  <si>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</si>
  <si>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</si>
  <si>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</si>
  <si>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</si>
  <si>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</si>
  <si>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</si>
  <si>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</si>
  <si>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</si>
  <si>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</si>
  <si>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</si>
  <si>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</si>
  <si>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</si>
  <si>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</si>
  <si>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</si>
  <si>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</si>
  <si>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</si>
  <si>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</si>
  <si>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</si>
  <si>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</si>
  <si>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</si>
  <si>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</si>
  <si>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</si>
  <si>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</si>
  <si>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</si>
  <si>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</si>
  <si>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</si>
  <si>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</si>
  <si>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</si>
  <si>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</si>
  <si>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</si>
  <si>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</si>
  <si>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</si>
  <si>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</si>
  <si>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</si>
  <si>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</si>
  <si>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</si>
  <si>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</si>
  <si>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</si>
  <si>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</si>
  <si>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</si>
  <si>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</si>
  <si>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</si>
  <si>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</si>
  <si>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</si>
  <si>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</si>
  <si>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</si>
  <si>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</si>
  <si>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</si>
  <si>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</si>
  <si>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</si>
  <si>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</si>
  <si>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</si>
  <si>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</si>
  <si>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</si>
  <si>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</si>
  <si>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</si>
  <si>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</si>
  <si>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</si>
  <si>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</si>
  <si>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</si>
  <si>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</si>
  <si>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</si>
  <si>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</si>
  <si>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</si>
  <si>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</si>
  <si>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</si>
  <si>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</si>
  <si>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</si>
  <si>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</si>
  <si>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</si>
  <si>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</si>
  <si>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</si>
  <si>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</si>
  <si>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</si>
  <si>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</si>
  <si>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</si>
  <si>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</si>
  <si>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</si>
  <si>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</si>
  <si>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</si>
  <si>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</si>
  <si>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</si>
  <si>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</si>
  <si>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</si>
  <si>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</si>
  <si>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</si>
  <si>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</si>
  <si>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</si>
  <si>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</si>
  <si>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</si>
  <si>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</si>
  <si>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</si>
  <si>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</si>
  <si>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</si>
  <si>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</si>
  <si>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</si>
  <si>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</si>
  <si>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</si>
  <si>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</si>
  <si>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</si>
  <si>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</si>
  <si>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</si>
  <si>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</si>
  <si>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</si>
  <si>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</si>
  <si>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</si>
  <si>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</si>
  <si>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</si>
  <si>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</si>
  <si>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</si>
  <si>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</si>
  <si>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</si>
  <si>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</si>
  <si>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</si>
  <si>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</si>
  <si>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</si>
  <si>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</si>
  <si>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</si>
  <si>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</si>
  <si>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</si>
  <si>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</si>
  <si>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</si>
  <si>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</si>
  <si>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</si>
  <si>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</si>
  <si>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</si>
  <si>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</si>
  <si>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</si>
  <si>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</si>
  <si>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</si>
  <si>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</si>
  <si>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</si>
  <si>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</si>
  <si>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</si>
  <si>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</si>
  <si>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</si>
  <si>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</si>
  <si>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</si>
  <si>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</si>
  <si>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</si>
  <si>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</si>
  <si>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</si>
  <si>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</si>
  <si>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</si>
  <si>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</si>
  <si>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</si>
  <si>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</si>
  <si>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</si>
  <si>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</si>
  <si>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</si>
  <si>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</si>
  <si>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</si>
  <si>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</si>
  <si>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</si>
  <si>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</si>
  <si>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</si>
  <si>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</si>
  <si>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</si>
  <si>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</si>
  <si>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</si>
  <si>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</si>
  <si>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</si>
  <si>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</si>
  <si>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</si>
  <si>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</si>
  <si>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</si>
  <si>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</si>
  <si>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</si>
  <si>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</si>
  <si>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</si>
  <si>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</si>
  <si>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</si>
  <si>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</si>
  <si>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</si>
  <si>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</si>
  <si>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</si>
  <si>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</si>
  <si>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</si>
  <si>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</si>
  <si>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</si>
  <si>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</si>
  <si>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</si>
  <si>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</si>
  <si>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</si>
  <si>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</si>
  <si>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</si>
  <si>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</si>
  <si>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</si>
  <si>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</si>
  <si>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</si>
  <si>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</si>
  <si>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</si>
  <si>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</si>
  <si>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</si>
  <si>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</si>
  <si>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</si>
  <si>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</si>
  <si>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</si>
  <si>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</si>
  <si>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</si>
  <si>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</si>
  <si>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</si>
  <si>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</si>
  <si>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</si>
  <si>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</si>
  <si>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</si>
  <si>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</si>
  <si>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</si>
  <si>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</si>
  <si>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</si>
  <si>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</si>
  <si>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</si>
  <si>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</si>
  <si>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</si>
  <si>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</si>
  <si>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</si>
  <si>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</si>
  <si>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</si>
  <si>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</si>
  <si>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</si>
  <si>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</si>
  <si>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</si>
  <si>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</si>
  <si>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</si>
  <si>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</si>
  <si>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</si>
  <si>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</si>
  <si>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</si>
  <si>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</si>
  <si>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</si>
  <si>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</si>
  <si>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</si>
  <si>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</si>
  <si>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</si>
  <si>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</si>
  <si>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</si>
  <si>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</si>
  <si>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</si>
  <si>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</si>
  <si>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</si>
  <si>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</si>
  <si>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</si>
  <si>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</si>
  <si>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</si>
  <si>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</si>
  <si>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</si>
  <si>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</si>
  <si>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</si>
  <si>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</si>
  <si>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</si>
  <si>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</si>
  <si>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</si>
  <si>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</si>
  <si>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</si>
  <si>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</si>
  <si>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</si>
  <si>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</si>
  <si>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</si>
  <si>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</si>
  <si>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</si>
  <si>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</si>
  <si>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</si>
  <si>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</si>
  <si>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</si>
  <si>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</si>
  <si>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</si>
  <si>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</si>
  <si>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</si>
  <si>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</si>
  <si>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</si>
  <si>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</si>
  <si>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</si>
  <si>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</si>
  <si>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</si>
  <si>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</si>
  <si>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</si>
  <si>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</si>
  <si>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</si>
  <si>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</si>
  <si>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</si>
  <si>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</si>
  <si>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</si>
  <si>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</si>
  <si>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</si>
  <si>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</si>
  <si>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</si>
  <si>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</si>
  <si>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</si>
  <si>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</si>
  <si>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</si>
  <si>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</si>
  <si>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</si>
  <si>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</si>
  <si>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</si>
  <si>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</si>
  <si>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</si>
  <si>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</si>
  <si>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</si>
  <si>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</si>
  <si>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</si>
  <si>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</si>
  <si>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</si>
  <si>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</si>
  <si>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</si>
  <si>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</si>
  <si>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</si>
  <si>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</si>
  <si>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</si>
  <si>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</si>
  <si>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</si>
  <si>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</si>
  <si>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</si>
  <si>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</si>
  <si>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</si>
  <si>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</si>
  <si>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</si>
  <si>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</si>
  <si>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</si>
  <si>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</si>
  <si>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</si>
  <si>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</si>
  <si>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</si>
  <si>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</si>
  <si>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</si>
  <si>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</si>
  <si>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</si>
  <si>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</si>
  <si>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</si>
  <si>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</si>
  <si>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</si>
  <si>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</si>
  <si>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</si>
  <si>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</si>
  <si>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</si>
  <si>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</si>
  <si>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</si>
  <si>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</si>
  <si>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</si>
  <si>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</si>
  <si>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</si>
  <si>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</si>
  <si>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</si>
  <si>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</si>
  <si>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</si>
  <si>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</si>
  <si>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</si>
  <si>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</si>
  <si>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</si>
  <si>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</si>
  <si>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</si>
  <si>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</si>
  <si>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</si>
  <si>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</si>
  <si>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</si>
  <si>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</si>
  <si>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</si>
  <si>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</si>
  <si>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</si>
  <si>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</si>
  <si>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</si>
  <si>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</si>
  <si>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</si>
  <si>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</si>
  <si>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</si>
  <si>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</si>
  <si>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</si>
  <si>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</si>
  <si>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</si>
  <si>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</si>
  <si>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</si>
  <si>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</si>
  <si>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</si>
  <si>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</si>
  <si>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</si>
  <si>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</si>
  <si>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</si>
  <si>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</si>
  <si>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</si>
  <si>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</si>
  <si>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</si>
  <si>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</si>
  <si>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</si>
  <si>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</si>
  <si>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</si>
  <si>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</si>
  <si>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</si>
  <si>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</si>
  <si>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</si>
  <si>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</si>
  <si>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</si>
  <si>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</si>
  <si>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</si>
  <si>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</si>
  <si>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</si>
  <si>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</si>
  <si>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</si>
  <si>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</si>
  <si>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</si>
  <si>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</si>
  <si>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</si>
  <si>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</si>
  <si>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</si>
  <si>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</si>
  <si>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</si>
  <si>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</si>
  <si>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</si>
  <si>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</si>
  <si>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</si>
  <si>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</si>
  <si>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</si>
  <si>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</si>
  <si>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</si>
  <si>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</si>
  <si>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</si>
  <si>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</si>
  <si>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</si>
  <si>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</si>
  <si>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</si>
  <si>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</si>
  <si>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</si>
  <si>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</si>
  <si>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</si>
  <si>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</si>
  <si>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</si>
  <si>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</si>
  <si>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</si>
  <si>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</si>
  <si>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</si>
  <si>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</si>
  <si>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</si>
  <si>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</si>
  <si>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</si>
  <si>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</si>
  <si>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</si>
  <si>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</si>
  <si>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</si>
  <si>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</si>
  <si>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</si>
  <si>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</si>
  <si>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</si>
  <si>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</si>
  <si>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</si>
  <si>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</si>
  <si>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</si>
  <si>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</si>
  <si>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</si>
  <si>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</si>
  <si>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</si>
  <si>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</si>
  <si>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</si>
  <si>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</si>
  <si>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</si>
  <si>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</si>
  <si>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</si>
  <si>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</si>
  <si>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</si>
  <si>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</si>
  <si>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</si>
  <si>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</si>
  <si>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</si>
  <si>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</si>
  <si>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</si>
  <si>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</si>
  <si>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</si>
  <si>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</si>
  <si>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</si>
  <si>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</si>
  <si>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</si>
  <si>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</si>
  <si>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</si>
  <si>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</si>
  <si>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</si>
  <si>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</si>
  <si>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</si>
  <si>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</si>
  <si>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</si>
  <si>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</si>
  <si>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</si>
  <si>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</si>
  <si>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</si>
  <si>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</si>
  <si>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</si>
  <si>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</si>
  <si>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</si>
  <si>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</si>
  <si>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</si>
  <si>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</si>
  <si>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</si>
  <si>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</si>
  <si>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</si>
  <si>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</si>
  <si>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</si>
  <si>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</si>
  <si>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</si>
  <si>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</si>
  <si>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</si>
  <si>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</si>
  <si>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</si>
  <si>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</si>
  <si>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</si>
  <si>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</si>
  <si>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</si>
  <si>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</si>
  <si>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</si>
  <si>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</si>
  <si>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</si>
  <si>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</si>
  <si>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</si>
  <si>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</si>
  <si>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</si>
  <si>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</si>
  <si>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</si>
  <si>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</si>
  <si>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</si>
  <si>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</si>
  <si>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</si>
  <si>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</si>
  <si>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</si>
  <si>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</si>
  <si>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</si>
  <si>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</si>
  <si>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</si>
  <si>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</si>
  <si>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</si>
  <si>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</si>
  <si>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</si>
  <si>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</si>
  <si>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</si>
  <si>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</si>
  <si>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</si>
  <si>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</si>
  <si>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</si>
  <si>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</si>
  <si>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</si>
  <si>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</si>
  <si>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</si>
  <si>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</si>
  <si>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</si>
  <si>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</si>
  <si>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</si>
  <si>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</si>
  <si>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</si>
  <si>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</si>
  <si>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</si>
  <si>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</si>
  <si>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</si>
  <si>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</si>
  <si>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</si>
  <si>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</si>
  <si>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</si>
  <si>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</si>
  <si>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</si>
  <si>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</si>
  <si>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</si>
  <si>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</si>
  <si>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</si>
  <si>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</si>
  <si>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</si>
  <si>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</si>
  <si>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</si>
  <si>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</si>
  <si>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</si>
  <si>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</si>
  <si>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</si>
  <si>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</si>
  <si>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</si>
  <si>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</si>
  <si>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</si>
  <si>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</si>
  <si>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</si>
  <si>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</si>
  <si>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</si>
  <si>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</si>
  <si>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</si>
  <si>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</si>
  <si>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</si>
  <si>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</si>
  <si>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</si>
  <si>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</si>
  <si>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</si>
  <si>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</si>
  <si>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</si>
  <si>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</si>
  <si>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</si>
  <si>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</si>
  <si>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</si>
  <si>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</si>
  <si>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</si>
  <si>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</si>
  <si>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</si>
  <si>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</si>
  <si>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</si>
  <si>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</si>
  <si>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</si>
  <si>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</si>
  <si>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</si>
  <si>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</si>
  <si>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</si>
  <si>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</si>
  <si>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</si>
  <si>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</si>
  <si>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</si>
  <si>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</si>
  <si>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</si>
  <si>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</si>
  <si>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</si>
  <si>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</si>
  <si>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</si>
  <si>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</si>
  <si>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</si>
  <si>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</si>
  <si>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</si>
  <si>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</si>
  <si>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</si>
  <si>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</si>
  <si>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</si>
  <si>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</si>
  <si>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</si>
  <si>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</si>
  <si>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</si>
  <si>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</si>
  <si>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</si>
  <si>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</si>
  <si>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</si>
  <si>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</si>
  <si>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</si>
  <si>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</si>
  <si>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</si>
  <si>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</si>
  <si>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</si>
  <si>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</si>
  <si>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</si>
  <si>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</si>
  <si>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</si>
  <si>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</si>
  <si>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</si>
  <si>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</si>
  <si>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</si>
  <si>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</si>
  <si>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</si>
  <si>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</si>
  <si>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</si>
  <si>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</si>
  <si>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</si>
  <si>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</si>
  <si>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</si>
  <si>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</si>
  <si>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</si>
  <si>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</si>
  <si>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</si>
  <si>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</si>
  <si>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</si>
  <si>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</si>
  <si>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</si>
  <si>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</si>
  <si>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</si>
  <si>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</si>
  <si>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</si>
  <si>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</si>
  <si>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</si>
  <si>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</si>
  <si>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</si>
  <si>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</si>
  <si>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</si>
  <si>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</si>
  <si>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</si>
  <si>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</si>
  <si>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</si>
  <si>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</si>
  <si>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</si>
  <si>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</si>
  <si>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</si>
  <si>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</si>
  <si>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</si>
  <si>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</si>
  <si>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</si>
  <si>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</si>
  <si>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</si>
  <si>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</si>
  <si>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</si>
  <si>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</si>
  <si>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</si>
  <si>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</si>
  <si>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</si>
  <si>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</si>
  <si>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</si>
  <si>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</si>
  <si>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</si>
  <si>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</si>
  <si>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</si>
  <si>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</si>
  <si>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</si>
  <si>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</si>
  <si>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</si>
  <si>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</si>
  <si>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</si>
  <si>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</si>
  <si>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</si>
  <si>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</si>
  <si>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</si>
  <si>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</si>
  <si>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</si>
  <si>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</si>
  <si>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</si>
  <si>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</si>
  <si>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</si>
  <si>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</si>
  <si>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</si>
  <si>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</si>
  <si>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</si>
  <si>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</si>
  <si>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</si>
  <si>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</si>
  <si>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</si>
  <si>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</si>
  <si>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</si>
  <si>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</si>
  <si>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</si>
  <si>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</si>
  <si>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</si>
  <si>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</si>
  <si>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</si>
  <si>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</si>
  <si>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</si>
  <si>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</si>
  <si>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</si>
  <si>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</si>
  <si>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</si>
  <si>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</si>
  <si>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</si>
  <si>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</si>
  <si>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</si>
  <si>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</si>
  <si>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</si>
  <si>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</si>
  <si>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</si>
  <si>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</si>
  <si>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</si>
  <si>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</si>
  <si>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</si>
  <si>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</si>
  <si>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</si>
  <si>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</si>
  <si>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</si>
  <si>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</si>
  <si>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</si>
  <si>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</si>
  <si>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</si>
  <si>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</si>
  <si>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</si>
  <si>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</si>
  <si>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</si>
  <si>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</si>
  <si>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</si>
  <si>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</si>
  <si>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</si>
  <si>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</si>
  <si>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</si>
  <si>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</si>
  <si>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</si>
  <si>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</si>
  <si>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</si>
  <si>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</si>
  <si>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</si>
  <si>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</si>
  <si>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</si>
  <si>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</si>
  <si>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</si>
  <si>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</si>
  <si>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</si>
  <si>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</si>
  <si>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</si>
  <si>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</si>
  <si>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</si>
  <si>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</si>
  <si>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</si>
  <si>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</si>
  <si>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</si>
  <si>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</si>
  <si>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</si>
  <si>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</si>
  <si>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</si>
  <si>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</si>
  <si>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</si>
  <si>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</si>
  <si>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</si>
  <si>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</si>
  <si>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</si>
  <si>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</si>
  <si>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</si>
  <si>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</si>
  <si>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</si>
  <si>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</si>
  <si>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</si>
  <si>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</si>
  <si>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</si>
  <si>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</si>
  <si>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</si>
  <si>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</si>
  <si>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</si>
  <si>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</si>
  <si>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</si>
  <si>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</si>
  <si>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</si>
  <si>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</si>
  <si>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</si>
  <si>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</si>
  <si>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</si>
  <si>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</si>
  <si>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</si>
  <si>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</si>
  <si>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</si>
  <si>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</si>
  <si>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</si>
  <si>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</si>
  <si>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</si>
  <si>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</si>
  <si>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</si>
  <si>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</si>
  <si>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</si>
  <si>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</si>
  <si>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</si>
  <si>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</si>
  <si>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</si>
  <si>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</si>
  <si>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</si>
  <si>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</si>
  <si>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</si>
  <si>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</si>
  <si>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</si>
  <si>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</si>
  <si>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</si>
  <si>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</si>
  <si>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</si>
  <si>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</si>
  <si>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</si>
  <si>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</si>
  <si>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</si>
  <si>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</si>
  <si>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</si>
  <si>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</si>
  <si>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</si>
  <si>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</si>
  <si>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</si>
  <si>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</si>
  <si>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</si>
  <si>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</si>
  <si>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</si>
  <si>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</si>
  <si>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</si>
  <si>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</si>
  <si>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</si>
  <si>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</si>
  <si>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</si>
  <si>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</si>
  <si>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</si>
  <si>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</si>
  <si>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</si>
  <si>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</si>
  <si>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</si>
  <si>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</si>
  <si>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</si>
  <si>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</si>
  <si>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</si>
  <si>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</si>
  <si>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</si>
  <si>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</si>
  <si>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</si>
  <si>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</si>
  <si>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</si>
  <si>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</si>
  <si>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</si>
  <si>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</si>
  <si>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</si>
  <si>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</si>
  <si>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</si>
  <si>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</si>
  <si>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</si>
  <si>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</si>
  <si>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</si>
  <si>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</si>
  <si>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</si>
  <si>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</si>
  <si>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</si>
  <si>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</si>
  <si>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</si>
  <si>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</si>
  <si>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</si>
  <si>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</si>
  <si>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</si>
  <si>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</si>
  <si>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</si>
  <si>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</si>
  <si>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</si>
  <si>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</si>
  <si>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</si>
  <si>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</si>
  <si>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</si>
  <si>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</si>
  <si>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</si>
  <si>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</si>
  <si>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</si>
  <si>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</si>
  <si>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</si>
  <si>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</si>
  <si>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</si>
  <si>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</si>
  <si>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</si>
  <si>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</si>
  <si>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</si>
  <si>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</si>
  <si>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</si>
  <si>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</si>
  <si>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</si>
  <si>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</si>
  <si>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</si>
  <si>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</si>
  <si>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</si>
  <si>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</si>
  <si>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</si>
  <si>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</si>
  <si>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</si>
  <si>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</si>
  <si>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</si>
  <si>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</si>
  <si>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</si>
  <si>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</si>
  <si>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</si>
  <si>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</si>
  <si>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</si>
  <si>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</si>
  <si>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</si>
  <si>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</si>
  <si>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</si>
  <si>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</si>
  <si>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</si>
  <si>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</si>
  <si>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</si>
  <si>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</si>
  <si>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</si>
  <si>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</si>
  <si>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</si>
  <si>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</si>
  <si>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</si>
  <si>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</si>
  <si>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</si>
  <si>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</si>
  <si>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</si>
  <si>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</si>
  <si>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</si>
  <si>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</si>
  <si>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</si>
  <si>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</si>
  <si>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</si>
  <si>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</si>
  <si>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</si>
  <si>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</si>
  <si>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</si>
  <si>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</si>
  <si>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</si>
  <si>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</si>
  <si>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</si>
  <si>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</si>
  <si>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</si>
  <si>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</si>
  <si>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</si>
  <si>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</si>
  <si>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</si>
  <si>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</si>
  <si>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</si>
  <si>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</si>
  <si>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</si>
  <si>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</si>
  <si>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</si>
  <si>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</si>
  <si>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</si>
  <si>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</si>
  <si>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</si>
  <si>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</si>
  <si>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</si>
  <si>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</si>
  <si>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</si>
  <si>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</si>
  <si>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</si>
  <si>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</si>
  <si>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</si>
  <si>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</si>
  <si>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</si>
  <si>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</si>
  <si>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</si>
  <si>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</si>
  <si>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</si>
  <si>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</si>
  <si>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</si>
  <si>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</si>
  <si>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</si>
  <si>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</si>
  <si>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</si>
  <si>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</si>
  <si>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</si>
  <si>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</si>
  <si>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</si>
  <si>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</si>
  <si>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</si>
  <si>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</si>
  <si>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</si>
  <si>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</si>
  <si>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</si>
  <si>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</si>
  <si>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</si>
  <si>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</si>
  <si>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</si>
  <si>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</si>
  <si>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</si>
  <si>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</si>
  <si>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</si>
  <si>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</si>
  <si>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</si>
  <si>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</si>
  <si>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</si>
  <si>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</si>
  <si>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</si>
  <si>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</si>
  <si>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</si>
  <si>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</si>
  <si>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</si>
  <si>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</si>
  <si>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</si>
  <si>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</si>
  <si>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</si>
  <si>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</si>
  <si>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</si>
  <si>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</si>
  <si>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</si>
  <si>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</si>
  <si>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</si>
  <si>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</si>
  <si>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</si>
  <si>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</si>
  <si>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</si>
  <si>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</si>
  <si>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</si>
  <si>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</si>
  <si>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</si>
  <si>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</si>
  <si>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</si>
  <si>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</si>
  <si>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</si>
  <si>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</si>
  <si>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</si>
  <si>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</si>
  <si>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</si>
  <si>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</si>
  <si>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</si>
  <si>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</si>
  <si>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</si>
  <si>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</si>
  <si>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</si>
  <si>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</si>
  <si>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</si>
  <si>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</si>
  <si>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</si>
  <si>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</si>
  <si>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</si>
  <si>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</si>
  <si>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</si>
  <si>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</si>
  <si>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</si>
  <si>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</si>
  <si>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</si>
  <si>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</si>
  <si>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</si>
  <si>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</si>
  <si>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</si>
  <si>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</si>
  <si>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</si>
  <si>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</si>
  <si>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</si>
  <si>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</si>
  <si>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</si>
  <si>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</si>
  <si>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</si>
  <si>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</si>
  <si>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</si>
  <si>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</si>
  <si>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</si>
  <si>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</si>
  <si>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</si>
  <si>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</si>
  <si>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</si>
  <si>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</si>
  <si>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</si>
  <si>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</si>
  <si>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</si>
  <si>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</si>
  <si>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</si>
  <si>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</si>
  <si>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</si>
  <si>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</si>
  <si>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</si>
  <si>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</si>
  <si>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</si>
  <si>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</si>
  <si>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</si>
  <si>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</si>
  <si>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</si>
  <si>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</si>
  <si>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</si>
  <si>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</si>
  <si>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</si>
  <si>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</si>
  <si>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</si>
  <si>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</si>
  <si>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</si>
  <si>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</si>
  <si>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</si>
  <si>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</si>
  <si>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</si>
  <si>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</si>
  <si>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</si>
  <si>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</si>
  <si>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</si>
  <si>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</si>
  <si>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</si>
  <si>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</si>
  <si>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</si>
  <si>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</si>
  <si>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</si>
  <si>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</si>
  <si>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</si>
  <si>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</si>
  <si>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</si>
  <si>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</si>
  <si>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</si>
  <si>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</si>
  <si>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</si>
  <si>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</si>
  <si>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</si>
  <si>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</si>
  <si>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</si>
  <si>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</si>
  <si>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</si>
  <si>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</si>
  <si>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</si>
  <si>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</si>
  <si>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</si>
  <si>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</si>
  <si>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</si>
  <si>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</si>
  <si>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</si>
  <si>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</si>
  <si>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</si>
  <si>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</si>
  <si>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</si>
  <si>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</si>
  <si>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</si>
  <si>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</si>
  <si>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</si>
  <si>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</si>
  <si>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</si>
  <si>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</si>
  <si>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</si>
  <si>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</si>
  <si>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</si>
  <si>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</si>
  <si>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</si>
  <si>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</si>
  <si>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</si>
  <si>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</si>
  <si>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</si>
  <si>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</si>
  <si>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</si>
  <si>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</si>
  <si>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</si>
  <si>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</si>
  <si>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</si>
  <si>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</si>
  <si>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</si>
  <si>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</si>
  <si>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</si>
  <si>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</si>
  <si>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</si>
  <si>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</si>
  <si>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</si>
  <si>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</si>
  <si>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</si>
  <si>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</si>
  <si>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</si>
  <si>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</si>
  <si>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</si>
  <si>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</si>
  <si>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</si>
  <si>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</si>
  <si>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</si>
  <si>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</si>
  <si>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</si>
  <si>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</si>
  <si>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</si>
  <si>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</si>
  <si>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</si>
  <si>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</si>
  <si>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</si>
  <si>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</si>
  <si>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</si>
  <si>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</si>
  <si>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</si>
  <si>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</si>
  <si>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</si>
  <si>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</si>
  <si>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</si>
  <si>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</si>
  <si>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</si>
  <si>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</si>
  <si>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</si>
  <si>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</si>
  <si>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</si>
  <si>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</si>
  <si>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</si>
  <si>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</si>
  <si>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</si>
  <si>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</si>
  <si>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</si>
  <si>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</si>
  <si>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</si>
  <si>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</si>
  <si>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</si>
  <si>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</si>
  <si>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</si>
  <si>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</si>
  <si>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</si>
  <si>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</si>
  <si>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</si>
  <si>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</si>
  <si>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</si>
  <si>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</si>
  <si>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</si>
  <si>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</si>
  <si>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</si>
  <si>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</si>
  <si>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</si>
  <si>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</si>
  <si>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</si>
  <si>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</si>
  <si>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</si>
  <si>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</si>
  <si>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</si>
  <si>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</si>
  <si>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</si>
  <si>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</si>
  <si>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</si>
  <si>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</si>
  <si>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</si>
  <si>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</si>
  <si>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</si>
  <si>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</si>
  <si>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</si>
  <si>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</si>
  <si>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</si>
  <si>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</si>
  <si>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</si>
  <si>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</si>
  <si>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</si>
  <si>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</si>
  <si>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</si>
  <si>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</si>
  <si>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</si>
  <si>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</si>
  <si>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</si>
  <si>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</si>
  <si>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</si>
  <si>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</si>
  <si>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</si>
  <si>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</si>
  <si>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</si>
  <si>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</si>
  <si>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</si>
  <si>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</si>
  <si>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</si>
  <si>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</si>
  <si>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</si>
  <si>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</si>
  <si>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</si>
  <si>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</si>
  <si>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</si>
  <si>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</si>
  <si>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</si>
  <si>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</si>
  <si>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</si>
  <si>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</si>
  <si>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</si>
  <si>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</si>
  <si>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</si>
  <si>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</si>
  <si>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</si>
  <si>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</si>
  <si>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</si>
  <si>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</si>
  <si>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</si>
  <si>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</si>
  <si>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</si>
  <si>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</si>
  <si>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</si>
  <si>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</si>
  <si>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</si>
  <si>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</si>
  <si>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</si>
  <si>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</si>
  <si>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</si>
  <si>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</si>
  <si>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</si>
  <si>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</si>
  <si>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</si>
  <si>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</si>
  <si>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</si>
  <si>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</si>
  <si>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</si>
  <si>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</si>
  <si>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</si>
  <si>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</si>
  <si>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</si>
  <si>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</si>
  <si>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</si>
  <si>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</si>
  <si>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</si>
  <si>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</si>
  <si>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</si>
  <si>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</si>
  <si>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</si>
  <si>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</si>
  <si>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</si>
  <si>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</si>
  <si>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</si>
  <si>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</si>
  <si>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</si>
  <si>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</si>
  <si>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</si>
  <si>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</si>
  <si>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</si>
  <si>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</si>
  <si>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</si>
  <si>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</si>
  <si>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</si>
  <si>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</si>
  <si>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</si>
  <si>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</si>
  <si>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</si>
  <si>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</si>
  <si>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</si>
  <si>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</si>
  <si>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</si>
  <si>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</si>
  <si>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</si>
  <si>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</si>
  <si>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</si>
  <si>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</si>
  <si>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</si>
  <si>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</si>
  <si>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</si>
  <si>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</si>
  <si>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</si>
  <si>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</si>
  <si>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</si>
  <si>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</si>
  <si>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</si>
  <si>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</si>
  <si>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</si>
  <si>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</si>
  <si>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</si>
  <si>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</si>
  <si>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</si>
  <si>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</si>
  <si>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</si>
  <si>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</si>
  <si>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</si>
  <si>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</si>
  <si>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</si>
  <si>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</si>
  <si>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</si>
  <si>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</si>
  <si>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</si>
  <si>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</si>
  <si>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</si>
  <si>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</si>
  <si>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</si>
  <si>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</si>
  <si>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</si>
  <si>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</si>
  <si>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</si>
  <si>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</si>
  <si>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</si>
  <si>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</si>
  <si>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</si>
  <si>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</si>
  <si>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</si>
  <si>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</si>
  <si>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</si>
  <si>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</si>
  <si>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</si>
  <si>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</si>
  <si>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</si>
  <si>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</si>
  <si>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</si>
  <si>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</si>
  <si>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</si>
  <si>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</si>
  <si>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</si>
  <si>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</si>
  <si>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</si>
  <si>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</si>
  <si>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</si>
  <si>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</si>
  <si>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</si>
  <si>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</si>
  <si>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</si>
  <si>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</si>
  <si>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</si>
  <si>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</si>
  <si>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</si>
  <si>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</si>
  <si>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</si>
  <si>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</si>
  <si>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</si>
  <si>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</si>
  <si>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</si>
  <si>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</si>
  <si>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</si>
  <si>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</si>
  <si>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</si>
  <si>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</si>
  <si>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</si>
  <si>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</si>
  <si>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</si>
  <si>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</si>
  <si>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</si>
  <si>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</si>
  <si>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</si>
  <si>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</si>
  <si>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</si>
  <si>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</si>
  <si>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</si>
  <si>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</si>
  <si>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</si>
  <si>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</si>
  <si>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</si>
  <si>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</si>
  <si>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</si>
  <si>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</si>
  <si>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</si>
  <si>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</si>
  <si>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</si>
  <si>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</si>
  <si>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</si>
  <si>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</si>
  <si>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</si>
  <si>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</si>
  <si>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</si>
  <si>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</si>
  <si>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</si>
  <si>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</si>
  <si>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</si>
  <si>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</si>
  <si>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</si>
  <si>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</si>
  <si>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</si>
  <si>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</si>
  <si>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</si>
  <si>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</si>
  <si>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</si>
  <si>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</si>
  <si>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</si>
  <si>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</si>
  <si>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</si>
  <si>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</si>
  <si>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</si>
  <si>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</si>
  <si>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</si>
  <si>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</si>
  <si>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</si>
  <si>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</si>
  <si>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</si>
  <si>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</si>
  <si>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</si>
  <si>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</si>
  <si>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</si>
  <si>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</si>
  <si>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</si>
  <si>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</si>
  <si>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</si>
  <si>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</si>
  <si>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</si>
  <si>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</si>
  <si>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</si>
  <si>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</si>
  <si>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</si>
  <si>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</si>
  <si>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</si>
  <si>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</si>
  <si>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</si>
  <si>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</si>
  <si>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</si>
  <si>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</si>
  <si>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</si>
  <si>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</si>
  <si>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</si>
  <si>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</si>
  <si>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</si>
  <si>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</si>
  <si>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</si>
  <si>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</si>
  <si>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</si>
  <si>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</si>
  <si>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</si>
  <si>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</si>
  <si>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</si>
  <si>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</si>
  <si>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</si>
  <si>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</si>
  <si>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</si>
  <si>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</si>
  <si>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</si>
  <si>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</si>
  <si>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</si>
  <si>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</si>
  <si>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</si>
  <si>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</si>
  <si>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</si>
  <si>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</si>
  <si>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</si>
  <si>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</si>
  <si>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</si>
  <si>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</si>
  <si>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</si>
  <si>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</si>
  <si>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</si>
  <si>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</si>
  <si>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</si>
  <si>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</si>
  <si>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</si>
  <si>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</si>
  <si>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</si>
  <si>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</si>
  <si>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</si>
  <si>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</si>
  <si>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</si>
  <si>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</si>
  <si>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</si>
  <si>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</si>
  <si>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</si>
  <si>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</si>
  <si>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</si>
  <si>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</si>
  <si>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</si>
  <si>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</si>
  <si>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</si>
  <si>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</si>
  <si>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</si>
  <si>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</si>
  <si>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</si>
  <si>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</si>
  <si>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</si>
  <si>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</si>
  <si>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</si>
  <si>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</si>
  <si>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</si>
  <si>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</si>
  <si>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</si>
  <si>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</si>
  <si>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</si>
  <si>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</si>
  <si>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</si>
  <si>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</si>
  <si>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</si>
  <si>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</si>
  <si>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</si>
  <si>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</si>
  <si>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</si>
  <si>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</si>
  <si>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</si>
  <si>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</si>
  <si>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</si>
  <si>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</si>
  <si>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</si>
  <si>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</si>
  <si>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</si>
  <si>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</si>
  <si>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</si>
  <si>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</si>
  <si>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</si>
  <si>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</si>
  <si>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</si>
  <si>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</si>
  <si>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</si>
  <si>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</si>
  <si>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</si>
  <si>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</si>
  <si>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</si>
  <si>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</si>
  <si>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</si>
  <si>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</si>
  <si>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</si>
  <si>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</si>
  <si>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</si>
  <si>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</si>
  <si>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</si>
  <si>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</si>
  <si>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</si>
  <si>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</si>
  <si>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</si>
  <si>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</si>
  <si>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</si>
  <si>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</si>
  <si>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</si>
  <si>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</si>
  <si>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</si>
  <si>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</si>
  <si>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</si>
  <si>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</si>
  <si>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</si>
  <si>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</si>
  <si>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</si>
  <si>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</si>
  <si>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</si>
  <si>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</si>
  <si>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</si>
  <si>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</si>
  <si>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</si>
  <si>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</si>
  <si>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</si>
  <si>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</si>
  <si>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</si>
  <si>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</si>
  <si>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</si>
  <si>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</si>
  <si>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</si>
  <si>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</si>
  <si>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</si>
  <si>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</si>
  <si>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</si>
  <si>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</si>
  <si>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</si>
  <si>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</si>
  <si>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</si>
  <si>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</si>
  <si>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</si>
  <si>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</si>
  <si>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</si>
  <si>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</si>
  <si>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</si>
  <si>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</si>
  <si>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</si>
  <si>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</si>
  <si>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</si>
  <si>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</si>
  <si>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</si>
  <si>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</si>
  <si>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</si>
  <si>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</si>
  <si>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</si>
  <si>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</si>
  <si>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</si>
  <si>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</si>
  <si>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</si>
  <si>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</si>
  <si>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</si>
  <si>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</si>
  <si>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</si>
  <si>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</si>
  <si>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</si>
  <si>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</si>
  <si>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</si>
  <si>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</si>
  <si>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</si>
  <si>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</si>
  <si>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</si>
  <si>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</si>
  <si>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</si>
  <si>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</si>
  <si>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</si>
  <si>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</si>
  <si>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</si>
  <si>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</si>
  <si>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</si>
  <si>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</si>
  <si>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</si>
  <si>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</si>
  <si>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</si>
  <si>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</si>
  <si>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</si>
  <si>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</si>
  <si>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</si>
  <si>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</si>
  <si>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</si>
  <si>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</si>
  <si>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</si>
  <si>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</si>
  <si>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</si>
  <si>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</si>
  <si>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</si>
  <si>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</si>
  <si>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</si>
  <si>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</si>
  <si>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</si>
  <si>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</si>
  <si>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</si>
  <si>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</si>
  <si>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</si>
  <si>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</si>
  <si>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</si>
  <si>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</si>
  <si>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</si>
  <si>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</si>
  <si>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</si>
  <si>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</si>
  <si>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</si>
  <si>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</si>
  <si>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</si>
  <si>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</si>
  <si>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</si>
  <si>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</si>
  <si>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</si>
  <si>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</si>
  <si>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</si>
  <si>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</si>
  <si>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</si>
  <si>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</si>
  <si>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</si>
  <si>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</si>
  <si>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</si>
  <si>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</si>
  <si>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</si>
  <si>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</si>
  <si>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</si>
  <si>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</si>
  <si>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</si>
  <si>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</si>
  <si>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</si>
  <si>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</si>
  <si>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</si>
  <si>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</si>
  <si>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</si>
  <si>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</si>
  <si>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</si>
  <si>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</si>
  <si>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</si>
  <si>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</si>
  <si>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</si>
  <si>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</si>
  <si>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</si>
  <si>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</si>
  <si>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</si>
  <si>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</si>
  <si>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</si>
  <si>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</si>
  <si>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</si>
  <si>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</si>
  <si>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</si>
  <si>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</si>
  <si>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</si>
  <si>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</si>
  <si>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</si>
  <si>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</si>
  <si>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</si>
  <si>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</si>
  <si>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</si>
  <si>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</si>
  <si>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</si>
  <si>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</si>
  <si>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</si>
  <si>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</si>
  <si>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</si>
  <si>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</si>
  <si>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</si>
  <si>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</si>
  <si>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</si>
  <si>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</si>
  <si>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</si>
  <si>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</si>
  <si>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</si>
  <si>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</si>
  <si>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</si>
  <si>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</si>
  <si>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</si>
  <si>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</si>
  <si>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</si>
  <si>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</si>
  <si>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</si>
  <si>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</si>
  <si>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</si>
  <si>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</si>
  <si>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</si>
  <si>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</si>
  <si>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</si>
  <si>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</si>
  <si>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</si>
  <si>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</si>
  <si>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</si>
  <si>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</si>
  <si>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</si>
  <si>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</si>
  <si>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</si>
  <si>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</si>
  <si>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</si>
  <si>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</si>
  <si>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</si>
  <si>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</si>
  <si>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</si>
  <si>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</si>
  <si>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</si>
  <si>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</si>
  <si>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</si>
  <si>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</si>
  <si>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</si>
  <si>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</si>
  <si>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</si>
  <si>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</si>
  <si>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</si>
  <si>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</si>
  <si>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</si>
  <si>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</si>
  <si>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</si>
  <si>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</si>
  <si>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</si>
  <si>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</si>
  <si>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</si>
  <si>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</si>
  <si>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</si>
  <si>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</si>
  <si>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</si>
  <si>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</si>
  <si>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</si>
  <si>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</si>
  <si>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</si>
  <si>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</si>
  <si>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</si>
  <si>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</si>
  <si>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</si>
  <si>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</si>
  <si>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</si>
  <si>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</si>
  <si>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</si>
  <si>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</si>
  <si>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</si>
  <si>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</si>
  <si>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</si>
  <si>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</si>
  <si>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</si>
  <si>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</si>
  <si>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</si>
  <si>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</si>
  <si>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</si>
  <si>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</si>
  <si>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</si>
  <si>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</si>
  <si>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</si>
  <si>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</si>
  <si>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</si>
  <si>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</si>
  <si>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</si>
  <si>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</si>
  <si>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</si>
  <si>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</si>
  <si>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</si>
  <si>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</si>
  <si>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</si>
  <si>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</si>
  <si>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</si>
  <si>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</si>
  <si>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</si>
  <si>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</si>
  <si>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</si>
  <si>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</si>
  <si>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</si>
  <si>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</si>
  <si>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</si>
  <si>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</si>
  <si>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</si>
  <si>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</si>
  <si>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</si>
  <si>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</si>
  <si>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</si>
  <si>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</si>
  <si>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</si>
  <si>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</si>
  <si>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</si>
  <si>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</si>
  <si>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</si>
  <si>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</si>
  <si>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</si>
  <si>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</si>
  <si>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</si>
  <si>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</si>
  <si>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</si>
  <si>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</si>
  <si>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</si>
  <si>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</si>
  <si>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</si>
  <si>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</si>
  <si>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</si>
  <si>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</si>
  <si>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</si>
  <si>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</si>
  <si>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</si>
  <si>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</si>
  <si>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</si>
  <si>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</si>
  <si>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</si>
  <si>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</si>
  <si>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</si>
  <si>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</si>
  <si>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</si>
  <si>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</si>
  <si>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</si>
  <si>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</si>
  <si>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</si>
  <si>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</si>
  <si>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</si>
  <si>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</si>
  <si>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</si>
  <si>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</si>
  <si>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</si>
  <si>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</si>
  <si>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</si>
  <si>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</si>
  <si>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</si>
  <si>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</si>
  <si>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</si>
  <si>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</si>
  <si>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</si>
  <si>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</si>
  <si>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</si>
  <si>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</si>
  <si>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</si>
  <si>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</si>
  <si>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</si>
  <si>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</si>
  <si>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</si>
  <si>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</si>
  <si>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</si>
  <si>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</si>
  <si>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</si>
  <si>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</si>
  <si>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</si>
  <si>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</si>
  <si>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</si>
  <si>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</si>
  <si>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</si>
  <si>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</si>
  <si>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</si>
  <si>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</si>
  <si>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</si>
  <si>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</si>
  <si>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</si>
  <si>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</si>
  <si>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</si>
  <si>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</si>
  <si>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</si>
  <si>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</si>
  <si>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</si>
  <si>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</si>
  <si>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</si>
  <si>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</si>
  <si>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</si>
  <si>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</si>
  <si>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</si>
  <si>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</si>
  <si>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</si>
  <si>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</si>
  <si>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</si>
  <si>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</si>
  <si>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</si>
  <si>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</si>
  <si>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</si>
  <si>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</si>
  <si>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</si>
  <si>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</si>
  <si>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</si>
  <si>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</si>
  <si>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</si>
  <si>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</si>
  <si>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</si>
  <si>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</si>
  <si>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</si>
  <si>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</si>
  <si>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</si>
  <si>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</si>
  <si>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</si>
  <si>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</si>
  <si>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</si>
  <si>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</si>
  <si>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</si>
  <si>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</si>
  <si>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</si>
  <si>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</si>
  <si>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</si>
  <si>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</si>
  <si>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</si>
  <si>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</si>
  <si>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</si>
  <si>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</si>
  <si>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</si>
  <si>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</si>
  <si>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</si>
  <si>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</si>
  <si>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</si>
  <si>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</si>
  <si>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</si>
  <si>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</si>
  <si>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</si>
  <si>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</si>
  <si>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</si>
  <si>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</si>
  <si>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</si>
  <si>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</si>
  <si>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</si>
  <si>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</si>
  <si>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</si>
  <si>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</si>
  <si>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</si>
  <si>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</si>
  <si>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</si>
  <si>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</si>
  <si>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</si>
  <si>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</si>
  <si>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</si>
  <si>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</si>
  <si>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</si>
  <si>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</si>
  <si>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</si>
  <si>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</si>
  <si>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</si>
  <si>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</si>
  <si>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</si>
  <si>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</si>
  <si>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</si>
  <si>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</si>
  <si>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</si>
  <si>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</si>
  <si>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</si>
  <si>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</si>
  <si>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</si>
  <si>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</si>
  <si>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</si>
  <si>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</si>
  <si>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</si>
  <si>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</si>
  <si>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</si>
  <si>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</si>
  <si>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</si>
  <si>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</si>
  <si>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</si>
  <si>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</si>
  <si>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</si>
  <si>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</si>
  <si>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</si>
  <si>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</si>
  <si>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</si>
  <si>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</si>
  <si>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</si>
  <si>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</si>
  <si>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</si>
  <si>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</si>
  <si>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</si>
  <si>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</si>
  <si>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</si>
  <si>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</si>
  <si>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</si>
  <si>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</si>
  <si>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</si>
  <si>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</si>
  <si>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</si>
  <si>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</si>
  <si>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</si>
  <si>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</si>
  <si>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</si>
  <si>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</si>
  <si>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</si>
  <si>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</si>
  <si>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</si>
  <si>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</si>
  <si>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</si>
  <si>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</si>
  <si>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</si>
  <si>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</si>
  <si>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</si>
  <si>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</si>
  <si>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</si>
  <si>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</si>
  <si>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</si>
  <si>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</si>
  <si>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</si>
  <si>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</si>
  <si>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</si>
  <si>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</si>
  <si>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</si>
  <si>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</si>
  <si>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</si>
  <si>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</si>
  <si>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</si>
  <si>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</si>
  <si>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</si>
  <si>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</si>
  <si>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</si>
  <si>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</si>
  <si>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</si>
  <si>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</si>
  <si>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</si>
  <si>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</si>
  <si>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</si>
  <si>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</si>
  <si>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</si>
  <si>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</si>
  <si>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</si>
  <si>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</si>
  <si>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</si>
  <si>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</si>
  <si>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</si>
  <si>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</si>
  <si>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</si>
  <si>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</si>
  <si>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</si>
  <si>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</si>
  <si>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</si>
  <si>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</si>
  <si>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</si>
  <si>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</si>
  <si>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</si>
  <si>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</si>
  <si>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</si>
  <si>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</si>
  <si>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</si>
  <si>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</si>
  <si>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</si>
  <si>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</si>
  <si>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</si>
  <si>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</si>
  <si>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</si>
  <si>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</si>
  <si>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</si>
  <si>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</si>
  <si>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</si>
  <si>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</si>
  <si>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</si>
  <si>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</si>
  <si>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</si>
  <si>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</si>
  <si>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</si>
  <si>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</si>
  <si>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</si>
  <si>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</si>
  <si>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</si>
  <si>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</si>
  <si>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</si>
  <si>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</si>
  <si>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</si>
  <si>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</si>
  <si>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</si>
  <si>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</si>
  <si>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</si>
  <si>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</si>
  <si>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</si>
  <si>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</si>
  <si>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</si>
  <si>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</si>
  <si>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</si>
  <si>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</si>
  <si>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</si>
  <si>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</si>
  <si>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</si>
  <si>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</si>
  <si>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</si>
  <si>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</si>
  <si>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</si>
  <si>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</si>
  <si>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</si>
  <si>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</si>
  <si>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</si>
  <si>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</si>
  <si>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</si>
  <si>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</si>
  <si>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</si>
  <si>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</si>
  <si>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</si>
  <si>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</si>
  <si>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</si>
  <si>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</si>
  <si>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</si>
  <si>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</si>
  <si>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</si>
  <si>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</si>
  <si>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</si>
  <si>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</si>
  <si>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</si>
  <si>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</si>
  <si>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</si>
  <si>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</si>
  <si>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</si>
  <si>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</si>
  <si>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</si>
  <si>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</si>
  <si>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</si>
  <si>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</si>
  <si>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</si>
  <si>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</si>
  <si>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</si>
  <si>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</si>
  <si>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</si>
  <si>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</si>
  <si>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</si>
  <si>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</si>
  <si>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</si>
  <si>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</si>
  <si>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</si>
  <si>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</si>
  <si>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</si>
  <si>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</si>
  <si>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</si>
  <si>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</si>
  <si>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</si>
  <si>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</si>
  <si>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</si>
  <si>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</si>
  <si>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</si>
  <si>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</si>
  <si>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</si>
  <si>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</si>
  <si>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</si>
  <si>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</si>
  <si>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</si>
  <si>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</si>
  <si>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</si>
  <si>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</si>
  <si>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</si>
  <si>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</si>
  <si>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</si>
  <si>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</si>
  <si>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</si>
  <si>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</si>
  <si>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</si>
  <si>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</si>
  <si>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</si>
  <si>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</si>
  <si>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</si>
  <si>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</si>
  <si>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</si>
  <si>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</si>
  <si>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</si>
  <si>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</si>
  <si>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</si>
  <si>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</si>
  <si>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</si>
  <si>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</si>
  <si>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</si>
  <si>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</si>
  <si>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</si>
  <si>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</si>
  <si>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</si>
  <si>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</si>
  <si>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</si>
  <si>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</si>
  <si>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</si>
  <si>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</si>
  <si>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</si>
  <si>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</si>
  <si>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</si>
  <si>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</si>
  <si>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</si>
  <si>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</si>
  <si>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</si>
  <si>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</si>
  <si>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</si>
  <si>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</si>
  <si>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</si>
  <si>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</si>
  <si>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</si>
  <si>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</si>
  <si>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</si>
  <si>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</si>
  <si>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</si>
  <si>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</si>
  <si>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</si>
  <si>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</si>
  <si>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</si>
  <si>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</si>
  <si>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</si>
  <si>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</si>
  <si>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</si>
  <si>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</si>
  <si>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</si>
  <si>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</si>
  <si>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</si>
  <si>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</si>
  <si>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</si>
  <si>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</si>
  <si>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</si>
  <si>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</si>
  <si>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</si>
  <si>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</si>
  <si>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</si>
  <si>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</si>
  <si>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</si>
  <si>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</si>
  <si>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</si>
  <si>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</si>
  <si>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</si>
  <si>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</si>
  <si>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</si>
  <si>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</si>
  <si>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</si>
  <si>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</si>
  <si>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</si>
  <si>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</si>
  <si>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</si>
  <si>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</si>
  <si>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</si>
  <si>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</si>
  <si>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</si>
  <si>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</si>
  <si>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</si>
  <si>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</si>
  <si>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</si>
  <si>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</si>
  <si>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</si>
  <si>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</si>
  <si>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</si>
  <si>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</si>
  <si>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</si>
  <si>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</si>
  <si>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</si>
  <si>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</si>
  <si>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</si>
  <si>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</si>
  <si>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</si>
  <si>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</si>
  <si>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</si>
  <si>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</si>
  <si>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</si>
  <si>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</si>
  <si>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</si>
  <si>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</si>
  <si>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</si>
  <si>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</si>
  <si>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</si>
  <si>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</si>
  <si>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</si>
  <si>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</si>
  <si>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</si>
  <si>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</si>
  <si>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</si>
  <si>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</si>
  <si>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</si>
  <si>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</si>
  <si>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</si>
  <si>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</si>
  <si>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</si>
  <si>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</si>
  <si>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</si>
  <si>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</si>
  <si>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</si>
  <si>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</si>
  <si>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</si>
  <si>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</si>
  <si>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</si>
  <si>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</si>
  <si>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</si>
  <si>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</si>
  <si>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</si>
  <si>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</si>
  <si>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</si>
  <si>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</si>
  <si>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</si>
  <si>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</si>
  <si>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</si>
  <si>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</si>
  <si>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</si>
  <si>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</si>
  <si>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</si>
  <si>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</si>
  <si>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</si>
  <si>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</si>
  <si>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</si>
  <si>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</si>
  <si>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</si>
  <si>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</si>
  <si>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</si>
  <si>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</si>
  <si>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</si>
  <si>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</si>
  <si>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</si>
  <si>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</si>
  <si>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</si>
  <si>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</si>
  <si>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</si>
  <si>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</si>
  <si>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</si>
  <si>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</si>
  <si>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</si>
  <si>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</si>
  <si>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</si>
  <si>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</si>
  <si>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</si>
  <si>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</si>
  <si>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</si>
  <si>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</si>
  <si>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</si>
  <si>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</si>
  <si>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</si>
  <si>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</si>
  <si>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</si>
  <si>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</si>
  <si>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</si>
  <si>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</si>
  <si>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</si>
  <si>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</si>
  <si>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</si>
  <si>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</si>
  <si>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</si>
  <si>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</si>
  <si>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</si>
  <si>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</si>
  <si>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</si>
  <si>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</si>
  <si>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</si>
  <si>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</si>
  <si>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</si>
  <si>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</si>
  <si>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</si>
  <si>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</si>
  <si>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</si>
  <si>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</si>
  <si>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</si>
  <si>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</si>
  <si>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</si>
  <si>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</si>
  <si>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</si>
  <si>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</si>
  <si>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</si>
  <si>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</si>
  <si>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</si>
  <si>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</si>
  <si>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</si>
  <si>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</si>
  <si>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</si>
  <si>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</si>
  <si>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</si>
  <si>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</si>
  <si>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</si>
  <si>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</si>
  <si>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</si>
  <si>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</si>
  <si>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</si>
  <si>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</si>
  <si>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</si>
  <si>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</si>
  <si>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</si>
  <si>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</si>
  <si>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</si>
  <si>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</si>
  <si>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</si>
  <si>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</si>
  <si>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</si>
  <si>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</si>
  <si>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</si>
  <si>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</si>
  <si>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</si>
  <si>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</si>
  <si>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</si>
  <si>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</si>
  <si>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</si>
  <si>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</si>
  <si>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</si>
  <si>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</si>
  <si>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</si>
  <si>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</si>
  <si>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</si>
  <si>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</si>
  <si>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</si>
  <si>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</si>
  <si>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</si>
  <si>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</si>
  <si>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</si>
  <si>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</si>
  <si>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</si>
  <si>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</si>
  <si>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</si>
  <si>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</si>
  <si>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</si>
  <si>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</si>
  <si>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</si>
  <si>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</si>
  <si>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</si>
  <si>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</si>
  <si>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</si>
  <si>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</si>
  <si>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</si>
  <si>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</si>
  <si>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</si>
  <si>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</si>
  <si>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</si>
  <si>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</si>
  <si>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</si>
  <si>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</si>
  <si>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</si>
  <si>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</si>
  <si>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</si>
  <si>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</si>
  <si>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</si>
  <si>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</si>
  <si>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</si>
  <si>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</si>
  <si>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</si>
  <si>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</si>
  <si>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</si>
  <si>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</si>
  <si>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</si>
  <si>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</si>
  <si>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</si>
  <si>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</si>
  <si>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</si>
  <si>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</si>
  <si>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</si>
  <si>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</si>
  <si>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</si>
  <si>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</si>
  <si>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</si>
  <si>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</si>
  <si>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</si>
  <si>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</si>
  <si>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</si>
  <si>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</si>
  <si>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</si>
  <si>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</si>
  <si>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</si>
  <si>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</si>
  <si>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</si>
  <si>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</si>
  <si>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</si>
  <si>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</si>
  <si>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</si>
  <si>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</si>
  <si>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</si>
  <si>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</si>
  <si>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</si>
  <si>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</si>
  <si>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</si>
  <si>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</si>
  <si>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</si>
  <si>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</si>
  <si>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</si>
  <si>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</si>
  <si>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</si>
  <si>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</si>
  <si>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</si>
  <si>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</si>
  <si>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</si>
  <si>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</si>
  <si>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</si>
  <si>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</si>
  <si>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</si>
  <si>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</si>
  <si>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</si>
  <si>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</si>
  <si>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</si>
  <si>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</si>
  <si>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</si>
  <si>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</si>
  <si>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</si>
  <si>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</si>
  <si>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</si>
  <si>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</si>
  <si>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</si>
  <si>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</si>
  <si>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</si>
  <si>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</si>
  <si>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</si>
  <si>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</si>
  <si>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</si>
  <si>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</si>
  <si>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</si>
  <si>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</si>
  <si>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</si>
  <si>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</si>
  <si>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</si>
  <si>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</si>
  <si>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</si>
  <si>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</si>
  <si>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</si>
  <si>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</si>
  <si>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</si>
  <si>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</si>
  <si>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</si>
  <si>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</si>
  <si>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</si>
  <si>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</si>
  <si>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</si>
  <si>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</si>
  <si>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</si>
  <si>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</si>
  <si>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</si>
  <si>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</si>
  <si>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</si>
  <si>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</si>
  <si>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</si>
  <si>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</si>
  <si>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</si>
  <si>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</si>
  <si>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</si>
  <si>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</si>
  <si>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</si>
  <si>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</si>
  <si>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</si>
  <si>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</si>
  <si>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</si>
  <si>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</si>
  <si>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</si>
  <si>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</si>
  <si>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</si>
  <si>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</si>
  <si>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</si>
  <si>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</si>
  <si>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</si>
  <si>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</si>
  <si>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</si>
  <si>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</si>
  <si>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</si>
  <si>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</si>
  <si>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</si>
  <si>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</si>
  <si>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</si>
  <si>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</si>
  <si>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</si>
  <si>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</si>
  <si>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</si>
  <si>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</si>
  <si>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</si>
  <si>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</si>
  <si>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</si>
  <si>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</si>
  <si>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</si>
  <si>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</si>
  <si>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</si>
  <si>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</si>
  <si>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</si>
  <si>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</si>
  <si>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</si>
  <si>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</si>
  <si>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</si>
  <si>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</si>
  <si>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</si>
  <si>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</si>
  <si>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</si>
  <si>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</si>
  <si>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</si>
  <si>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</si>
  <si>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</si>
  <si>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</si>
  <si>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</si>
  <si>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</si>
  <si>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</si>
  <si>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</si>
  <si>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</si>
  <si>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</si>
  <si>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</si>
  <si>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</si>
  <si>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</si>
  <si>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</si>
  <si>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</si>
  <si>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</si>
  <si>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</si>
  <si>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</si>
  <si>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</si>
  <si>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</si>
  <si>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</si>
  <si>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</si>
  <si>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</si>
  <si>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</si>
  <si>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</si>
  <si>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</si>
  <si>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</si>
  <si>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</si>
  <si>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</si>
  <si>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</si>
  <si>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</si>
  <si>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</si>
  <si>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</si>
  <si>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</si>
  <si>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</si>
  <si>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</si>
  <si>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</si>
  <si>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</si>
  <si>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</si>
  <si>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</si>
  <si>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</si>
  <si>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</si>
  <si>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</si>
  <si>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</si>
  <si>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</si>
  <si>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</si>
  <si>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</si>
  <si>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</si>
  <si>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</si>
  <si>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</si>
  <si>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</si>
  <si>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</si>
  <si>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</si>
  <si>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</si>
  <si>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</si>
  <si>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</si>
  <si>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</si>
  <si>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</si>
  <si>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</si>
  <si>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</si>
  <si>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</si>
  <si>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</si>
  <si>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</si>
  <si>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</si>
  <si>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</si>
  <si>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</si>
  <si>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</si>
  <si>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</si>
  <si>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</si>
  <si>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</si>
  <si>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</si>
  <si>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</si>
  <si>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</si>
  <si>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</si>
  <si>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</si>
  <si>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</si>
  <si>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</si>
  <si>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</si>
  <si>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</si>
  <si>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</si>
  <si>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</si>
  <si>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</si>
  <si>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</si>
  <si>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</si>
  <si>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</si>
  <si>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</si>
  <si>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</si>
  <si>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</si>
  <si>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</si>
  <si>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</si>
  <si>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</si>
  <si>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</si>
  <si>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</si>
  <si>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</si>
  <si>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</si>
  <si>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</si>
  <si>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</si>
  <si>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</si>
  <si>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</si>
  <si>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</si>
  <si>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</si>
  <si>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</si>
  <si>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</si>
  <si>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</si>
  <si>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</si>
  <si>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</si>
  <si>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</si>
  <si>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</si>
  <si>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</si>
  <si>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</si>
  <si>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</si>
  <si>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</si>
  <si>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</si>
  <si>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</si>
  <si>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</si>
  <si>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</si>
  <si>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</si>
  <si>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</si>
  <si>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</si>
  <si>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</si>
  <si>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</si>
  <si>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</si>
  <si>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</si>
  <si>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</si>
  <si>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</si>
  <si>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</si>
  <si>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</si>
  <si>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</si>
  <si>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</si>
  <si>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</si>
  <si>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</si>
  <si>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</si>
  <si>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</si>
  <si>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</si>
  <si>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</si>
  <si>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</si>
  <si>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</si>
  <si>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</si>
  <si>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</si>
  <si>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</si>
  <si>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</si>
  <si>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</si>
  <si>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</si>
  <si>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</si>
  <si>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</si>
  <si>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</si>
  <si>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</si>
  <si>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</si>
  <si>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</si>
  <si>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</si>
  <si>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</si>
  <si>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</si>
  <si>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</si>
  <si>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</si>
  <si>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</si>
  <si>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</si>
  <si>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</si>
  <si>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</si>
  <si>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</si>
  <si>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</si>
  <si>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</si>
  <si>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</si>
  <si>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</si>
  <si>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</si>
  <si>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</si>
  <si>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</si>
  <si>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</si>
  <si>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</si>
  <si>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</si>
  <si>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</si>
  <si>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</si>
  <si>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</si>
  <si>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</si>
  <si>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</si>
  <si>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</si>
  <si>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</si>
  <si>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</si>
  <si>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</si>
  <si>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</si>
  <si>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</si>
  <si>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</si>
  <si>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</si>
  <si>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</si>
  <si>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</si>
  <si>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</si>
  <si>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</si>
  <si>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</si>
  <si>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</si>
  <si>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</si>
  <si>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</si>
  <si>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</si>
  <si>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</si>
  <si>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</si>
  <si>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</si>
  <si>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</si>
  <si>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</si>
  <si>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</si>
  <si>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</si>
  <si>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</si>
  <si>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</si>
  <si>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</si>
  <si>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</si>
  <si>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</si>
  <si>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</si>
  <si>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</si>
  <si>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</si>
  <si>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</si>
  <si>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</si>
  <si>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</si>
  <si>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</si>
  <si>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</si>
  <si>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</si>
  <si>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</si>
  <si>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</si>
  <si>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</si>
  <si>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</si>
  <si>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</si>
  <si>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</si>
  <si>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</si>
  <si>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</si>
  <si>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</si>
  <si>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</si>
  <si>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</si>
  <si>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</si>
  <si>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</si>
  <si>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</si>
  <si>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</si>
  <si>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</si>
  <si>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</si>
  <si>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</si>
  <si>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</si>
  <si>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</si>
  <si>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</si>
  <si>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</si>
  <si>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</si>
  <si>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</si>
  <si>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</si>
  <si>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</si>
  <si>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</si>
  <si>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</si>
  <si>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</si>
  <si>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</si>
  <si>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</si>
  <si>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</si>
  <si>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</si>
  <si>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</si>
  <si>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</si>
  <si>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</si>
  <si>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</si>
  <si>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</si>
  <si>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</si>
  <si>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</si>
  <si>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</si>
  <si>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</si>
  <si>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</si>
  <si>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</si>
  <si>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</si>
  <si>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</si>
  <si>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</si>
  <si>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</si>
  <si>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</si>
  <si>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</si>
  <si>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</si>
  <si>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</si>
  <si>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</si>
  <si>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</si>
  <si>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</si>
  <si>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</si>
  <si>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</si>
  <si>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</si>
  <si>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</si>
  <si>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</si>
  <si>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</si>
  <si>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</si>
  <si>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</si>
  <si>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</si>
  <si>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</si>
  <si>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</si>
  <si>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</si>
  <si>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</si>
  <si>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</si>
  <si>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</si>
  <si>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</si>
  <si>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</si>
  <si>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</si>
  <si>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</si>
  <si>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</si>
  <si>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</si>
  <si>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</si>
  <si>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</si>
  <si>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</si>
  <si>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</si>
  <si>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</si>
  <si>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</si>
  <si>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</si>
  <si>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</si>
  <si>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</si>
  <si>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</si>
  <si>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</si>
  <si>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</si>
  <si>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</si>
  <si>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</si>
  <si>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</si>
  <si>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</si>
  <si>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</si>
  <si>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</si>
  <si>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</si>
  <si>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</si>
  <si>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</si>
  <si>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</si>
  <si>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</si>
  <si>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</si>
  <si>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</si>
  <si>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</si>
  <si>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</si>
  <si>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</si>
  <si>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</si>
  <si>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</si>
  <si>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</si>
  <si>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</si>
  <si>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</si>
  <si>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</si>
  <si>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</si>
  <si>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</si>
  <si>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</si>
  <si>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</si>
  <si>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</si>
  <si>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</si>
  <si>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</si>
  <si>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</si>
  <si>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</si>
  <si>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</si>
  <si>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</si>
  <si>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</si>
  <si>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</si>
  <si>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</si>
  <si>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</si>
  <si>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</si>
  <si>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</si>
  <si>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</si>
  <si>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</si>
  <si>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</si>
  <si>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</si>
  <si>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</si>
  <si>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</si>
  <si>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</si>
  <si>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</si>
  <si>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</si>
  <si>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</si>
  <si>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</si>
  <si>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</si>
  <si>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</si>
  <si>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</si>
  <si>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</si>
  <si>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</si>
  <si>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</si>
  <si>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</si>
  <si>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</si>
  <si>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</si>
  <si>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</si>
  <si>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</si>
  <si>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</si>
  <si>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</si>
  <si>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</si>
  <si>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</si>
  <si>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</si>
  <si>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</si>
  <si>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</si>
  <si>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</si>
  <si>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</si>
  <si>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</si>
  <si>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</si>
  <si>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</si>
  <si>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</si>
  <si>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</si>
  <si>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</si>
  <si>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</si>
  <si>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</si>
  <si>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</si>
  <si>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</si>
  <si>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</si>
  <si>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</si>
  <si>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</si>
  <si>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</si>
  <si>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</si>
  <si>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</si>
  <si>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</si>
  <si>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</si>
  <si>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</si>
  <si>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</si>
  <si>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</si>
  <si>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</si>
  <si>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</si>
  <si>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</si>
  <si>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</si>
  <si>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</si>
  <si>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</si>
  <si>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</si>
  <si>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</si>
  <si>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</si>
  <si>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</si>
  <si>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</si>
  <si>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</si>
  <si>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</si>
  <si>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</si>
  <si>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</si>
  <si>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</si>
  <si>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</si>
  <si>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</si>
  <si>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</si>
  <si>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</si>
  <si>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</si>
  <si>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</si>
  <si>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</si>
  <si>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</si>
  <si>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</si>
  <si>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</si>
  <si>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</si>
  <si>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</si>
  <si>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</si>
  <si>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</si>
  <si>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</si>
  <si>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</si>
  <si>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</si>
  <si>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</si>
  <si>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</si>
  <si>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</si>
  <si>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</si>
  <si>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</si>
  <si>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</si>
  <si>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</si>
  <si>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</si>
  <si>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</si>
  <si>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</si>
  <si>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</si>
  <si>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</si>
  <si>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</si>
  <si>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</si>
  <si>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</si>
  <si>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</si>
  <si>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</si>
  <si>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</si>
  <si>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</si>
  <si>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</si>
  <si>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</si>
  <si>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</si>
  <si>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</si>
  <si>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</si>
  <si>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</si>
  <si>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</si>
  <si>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</si>
  <si>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</si>
  <si>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</si>
  <si>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</si>
  <si>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</si>
  <si>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</si>
  <si>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</si>
  <si>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</si>
  <si>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</si>
  <si>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</si>
  <si>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</si>
  <si>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</si>
  <si>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</si>
  <si>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</si>
  <si>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</si>
  <si>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</si>
  <si>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</si>
  <si>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</si>
  <si>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</si>
  <si>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</si>
  <si>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</si>
  <si>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</si>
  <si>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</si>
  <si>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</si>
  <si>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</si>
  <si>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</si>
  <si>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</si>
  <si>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</si>
  <si>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</si>
  <si>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</si>
  <si>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</si>
  <si>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</si>
  <si>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</si>
  <si>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</si>
  <si>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</si>
  <si>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</si>
  <si>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</si>
  <si>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</si>
  <si>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</si>
  <si>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</si>
  <si>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</si>
  <si>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</si>
  <si>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</si>
  <si>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</si>
  <si>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</si>
  <si>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</si>
  <si>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</si>
  <si>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</si>
  <si>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</si>
  <si>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</si>
  <si>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</si>
  <si>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</si>
  <si>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</si>
  <si>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</si>
  <si>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</si>
  <si>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</si>
  <si>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</si>
  <si>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</si>
  <si>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</si>
  <si>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</si>
  <si>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</si>
  <si>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</si>
  <si>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</si>
  <si>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</si>
  <si>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</si>
  <si>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</si>
  <si>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</si>
  <si>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</si>
  <si>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</si>
  <si>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</si>
  <si>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</si>
  <si>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</si>
  <si>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</si>
  <si>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</si>
  <si>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</si>
  <si>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</si>
  <si>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</si>
  <si>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</si>
  <si>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</si>
  <si>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</si>
  <si>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</si>
  <si>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</si>
  <si>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</si>
  <si>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</si>
  <si>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</si>
  <si>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</si>
  <si>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</si>
  <si>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</si>
  <si>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</si>
  <si>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</si>
  <si>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</si>
  <si>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</si>
  <si>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</si>
  <si>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</si>
  <si>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</si>
  <si>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</si>
  <si>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</si>
  <si>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</si>
  <si>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</si>
  <si>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</si>
  <si>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</si>
  <si>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</si>
  <si>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</si>
  <si>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</si>
  <si>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</si>
  <si>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</si>
  <si>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</si>
  <si>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</si>
  <si>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</si>
  <si>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</si>
  <si>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</si>
  <si>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</si>
  <si>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</si>
  <si>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</si>
  <si>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</si>
  <si>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</si>
  <si>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</si>
  <si>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</si>
  <si>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</si>
  <si>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</si>
  <si>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</si>
  <si>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</si>
  <si>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</si>
  <si>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</si>
  <si>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</si>
  <si>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</si>
  <si>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</si>
  <si>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</si>
  <si>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</si>
  <si>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</si>
  <si>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</si>
  <si>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</si>
  <si>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</si>
  <si>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</si>
  <si>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</si>
  <si>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</si>
  <si>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</si>
  <si>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</si>
  <si>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</si>
  <si>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</si>
  <si>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</si>
  <si>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</si>
  <si>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</si>
  <si>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</si>
  <si>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</si>
  <si>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</si>
  <si>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</si>
  <si>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</si>
  <si>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</si>
  <si>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</si>
  <si>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</si>
  <si>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</si>
  <si>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</si>
  <si>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</si>
  <si>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</si>
  <si>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</si>
  <si>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</si>
  <si>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</si>
  <si>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</si>
  <si>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</si>
  <si>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</si>
  <si>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</si>
  <si>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</si>
  <si>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</si>
  <si>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</si>
  <si>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</si>
  <si>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</si>
  <si>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</si>
  <si>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</si>
  <si>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</si>
  <si>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</si>
  <si>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</si>
  <si>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</si>
  <si>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</si>
  <si>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</si>
  <si>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</si>
  <si>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</si>
  <si>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</si>
  <si>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</si>
  <si>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</si>
  <si>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</si>
  <si>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</si>
  <si>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</si>
  <si>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</si>
  <si>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</si>
  <si>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</si>
  <si>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</si>
  <si>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</si>
  <si>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</si>
  <si>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</si>
  <si>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</si>
  <si>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</si>
  <si>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</si>
  <si>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</si>
  <si>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</si>
  <si>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</si>
  <si>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</si>
  <si>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</si>
  <si>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</si>
  <si>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</si>
  <si>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</si>
  <si>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</si>
  <si>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</si>
  <si>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</si>
  <si>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</si>
  <si>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</si>
  <si>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</si>
  <si>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</si>
  <si>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</si>
  <si>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</si>
  <si>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</si>
  <si>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</si>
  <si>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</si>
  <si>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</si>
  <si>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</si>
  <si>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</si>
  <si>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</si>
  <si>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</si>
  <si>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</si>
  <si>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</si>
  <si>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</si>
  <si>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</si>
  <si>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</si>
  <si>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</si>
  <si>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</si>
  <si>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</si>
  <si>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</si>
  <si>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</si>
  <si>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</si>
  <si>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</si>
  <si>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</si>
  <si>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</si>
  <si>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</si>
  <si>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</si>
  <si>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</si>
  <si>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</si>
  <si>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</si>
  <si>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</si>
  <si>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</si>
  <si>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</si>
  <si>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</si>
  <si>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</si>
  <si>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</si>
  <si>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</si>
  <si>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</si>
  <si>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</si>
  <si>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</si>
  <si>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</si>
  <si>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</si>
  <si>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</si>
  <si>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</si>
  <si>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</si>
  <si>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</si>
  <si>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</si>
  <si>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</si>
  <si>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</si>
  <si>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</si>
  <si>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</si>
  <si>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</si>
  <si>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</si>
  <si>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</si>
  <si>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</si>
  <si>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</si>
  <si>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</si>
  <si>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</si>
  <si>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</si>
  <si>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</si>
  <si>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</si>
  <si>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</si>
  <si>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</si>
  <si>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</si>
  <si>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</si>
  <si>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</si>
  <si>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</si>
  <si>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</si>
  <si>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</si>
  <si>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</si>
  <si>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</si>
  <si>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</si>
  <si>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</si>
  <si>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</si>
  <si>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</si>
  <si>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</si>
  <si>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</si>
  <si>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</si>
  <si>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</si>
  <si>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</si>
  <si>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</si>
  <si>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</si>
  <si>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</si>
  <si>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</si>
  <si>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</si>
  <si>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</si>
  <si>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</si>
  <si>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</si>
  <si>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</si>
  <si>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</si>
  <si>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</si>
  <si>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</si>
  <si>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</si>
  <si>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</si>
  <si>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</si>
  <si>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</si>
  <si>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</si>
  <si>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</si>
  <si>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</si>
  <si>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</si>
  <si>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</si>
  <si>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</si>
  <si>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</si>
  <si>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</si>
  <si>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</si>
  <si>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</si>
  <si>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</si>
  <si>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</si>
  <si>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</si>
  <si>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</si>
  <si>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</si>
  <si>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</si>
  <si>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</si>
  <si>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</si>
  <si>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</si>
  <si>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</si>
  <si>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</si>
  <si>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</si>
  <si>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</si>
  <si>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</si>
  <si>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</si>
  <si>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</si>
  <si>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</si>
  <si>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</si>
  <si>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</si>
  <si>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</si>
  <si>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</si>
  <si>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</si>
  <si>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</si>
  <si>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</si>
  <si>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</si>
  <si>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</si>
  <si>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</si>
  <si>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</si>
  <si>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</si>
  <si>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</si>
  <si>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</si>
  <si>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</si>
  <si>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</si>
  <si>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</si>
  <si>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</si>
  <si>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</si>
  <si>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</si>
  <si>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</si>
  <si>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</si>
  <si>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</si>
  <si>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</si>
  <si>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</si>
  <si>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</si>
  <si>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</si>
  <si>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</si>
  <si>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</si>
  <si>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</si>
  <si>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</si>
  <si>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</si>
  <si>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</si>
  <si>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</si>
  <si>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</si>
  <si>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</si>
  <si>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</si>
  <si>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</si>
  <si>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</si>
  <si>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</si>
  <si>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</si>
  <si>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</si>
  <si>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</si>
  <si>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</si>
  <si>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</si>
  <si>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</si>
  <si>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</si>
  <si>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</si>
  <si>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</si>
  <si>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</si>
  <si>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</si>
  <si>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</si>
  <si>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</si>
  <si>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</si>
  <si>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</si>
  <si>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</si>
  <si>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</si>
  <si>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</si>
  <si>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</si>
  <si>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</si>
  <si>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</si>
  <si>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</si>
  <si>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</si>
  <si>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</si>
  <si>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</si>
  <si>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</si>
  <si>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</si>
  <si>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</si>
  <si>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</si>
  <si>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</si>
  <si>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</si>
  <si>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</si>
  <si>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</si>
  <si>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</si>
  <si>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</si>
  <si>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</si>
  <si>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</si>
  <si>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</si>
  <si>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</si>
  <si>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</si>
  <si>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</si>
  <si>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</si>
  <si>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</si>
  <si>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</si>
  <si>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</si>
  <si>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</si>
  <si>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</si>
  <si>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</si>
  <si>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</si>
  <si>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</si>
  <si>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</si>
  <si>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</si>
  <si>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</si>
  <si>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</si>
  <si>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</si>
  <si>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</si>
  <si>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</si>
  <si>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</si>
  <si>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</si>
  <si>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</si>
  <si>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</si>
  <si>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</si>
  <si>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</si>
  <si>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</si>
  <si>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</si>
  <si>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</si>
  <si>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</si>
  <si>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</si>
  <si>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</si>
  <si>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</si>
  <si>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</si>
  <si>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</si>
  <si>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</si>
  <si>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</si>
  <si>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</si>
  <si>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</si>
  <si>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</si>
  <si>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</si>
  <si>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</si>
  <si>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</si>
  <si>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</si>
  <si>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</si>
  <si>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</si>
  <si>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</si>
  <si>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</si>
  <si>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</si>
  <si>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</si>
  <si>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</si>
  <si>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</si>
  <si>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</si>
  <si>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</si>
  <si>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</si>
  <si>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</si>
  <si>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</si>
  <si>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</si>
  <si>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</si>
  <si>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</si>
  <si>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</si>
  <si>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</si>
  <si>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</si>
  <si>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</si>
  <si>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</si>
  <si>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</si>
  <si>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</si>
  <si>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</si>
  <si>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</si>
  <si>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</si>
  <si>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</si>
  <si>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</si>
  <si>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</si>
  <si>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</si>
  <si>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</si>
  <si>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</si>
  <si>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</si>
  <si>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</si>
  <si>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</si>
  <si>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</si>
  <si>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</si>
  <si>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</si>
  <si>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</si>
  <si>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</si>
  <si>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</si>
  <si>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</si>
  <si>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</si>
  <si>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</si>
  <si>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</si>
  <si>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</si>
  <si>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</si>
  <si>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</si>
  <si>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</si>
  <si>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</si>
  <si>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</si>
  <si>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</si>
  <si>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</si>
  <si>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</si>
  <si>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</si>
  <si>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</si>
  <si>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</si>
  <si>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</si>
  <si>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</si>
  <si>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</si>
  <si>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</si>
  <si>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</si>
  <si>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</si>
  <si>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</si>
  <si>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</si>
  <si>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</si>
  <si>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</si>
  <si>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</si>
  <si>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</si>
  <si>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</si>
  <si>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</si>
  <si>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</si>
  <si>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</si>
  <si>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</si>
  <si>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</si>
  <si>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</si>
  <si>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</si>
  <si>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</si>
  <si>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</si>
  <si>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</si>
  <si>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</si>
  <si>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</si>
  <si>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</si>
  <si>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</si>
  <si>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</si>
  <si>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</si>
  <si>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</si>
  <si>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</si>
  <si>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</si>
  <si>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</si>
  <si>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</si>
  <si>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</si>
  <si>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</si>
  <si>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</si>
  <si>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</si>
  <si>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</si>
  <si>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</si>
  <si>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</si>
  <si>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</si>
  <si>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</si>
  <si>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</si>
  <si>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</si>
  <si>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</si>
  <si>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</si>
  <si>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</si>
  <si>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</si>
  <si>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</si>
  <si>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</si>
  <si>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</si>
  <si>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</si>
  <si>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</si>
  <si>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</si>
  <si>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</si>
  <si>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</si>
  <si>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</si>
  <si>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</si>
  <si>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</si>
  <si>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</si>
  <si>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</si>
  <si>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</si>
  <si>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</si>
  <si>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</si>
  <si>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</si>
  <si>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</si>
  <si>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</si>
  <si>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</si>
  <si>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</si>
  <si>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</si>
  <si>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</si>
  <si>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</si>
  <si>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</si>
  <si>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</si>
  <si>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</si>
  <si>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</si>
  <si>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</si>
  <si>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</si>
  <si>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</si>
  <si>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</si>
  <si>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</si>
  <si>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</si>
  <si>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</si>
  <si>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</si>
  <si>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</si>
  <si>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</si>
  <si>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</si>
  <si>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</si>
  <si>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</si>
  <si>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</si>
  <si>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</si>
  <si>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</si>
  <si>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</si>
  <si>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</si>
  <si>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</si>
  <si>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</si>
  <si>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</si>
  <si>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</si>
  <si>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</si>
  <si>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</si>
  <si>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</si>
  <si>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</si>
  <si>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</si>
  <si>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</si>
  <si>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</si>
  <si>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</si>
  <si>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</si>
  <si>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</si>
  <si>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</si>
  <si>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</si>
  <si>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</si>
  <si>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</si>
  <si>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</si>
  <si>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</si>
  <si>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</si>
  <si>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</si>
  <si>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</si>
  <si>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</si>
  <si>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</si>
  <si>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</si>
  <si>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</si>
  <si>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</si>
  <si>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</si>
  <si>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</si>
  <si>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</si>
  <si>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</si>
  <si>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</si>
  <si>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</si>
  <si>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</si>
  <si>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</si>
  <si>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</si>
  <si>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</si>
  <si>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</si>
  <si>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</si>
  <si>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</si>
  <si>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</si>
  <si>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</si>
  <si>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</si>
  <si>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</si>
  <si>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</si>
  <si>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</si>
  <si>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</si>
  <si>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</si>
  <si>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</si>
  <si>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</si>
  <si>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</si>
  <si>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</si>
  <si>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</si>
  <si>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</si>
  <si>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</si>
  <si>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</si>
  <si>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</si>
  <si>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</si>
  <si>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</si>
  <si>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</si>
  <si>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</si>
  <si>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</si>
  <si>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</si>
  <si>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</si>
  <si>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</si>
  <si>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</si>
  <si>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</si>
  <si>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</si>
  <si>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</si>
  <si>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</si>
  <si>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</si>
  <si>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</si>
  <si>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</si>
  <si>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</si>
  <si>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</si>
  <si>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</si>
  <si>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</si>
  <si>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</si>
  <si>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</si>
  <si>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</si>
  <si>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</si>
  <si>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</si>
  <si>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</si>
  <si>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</si>
  <si>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</si>
  <si>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</si>
  <si>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</si>
  <si>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</si>
  <si>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</si>
  <si>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</si>
  <si>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</si>
  <si>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</si>
  <si>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</si>
  <si>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</si>
  <si>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</si>
  <si>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</si>
  <si>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</si>
  <si>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</si>
  <si>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</si>
  <si>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</si>
  <si>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</si>
  <si>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</si>
  <si>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</si>
  <si>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</si>
  <si>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</si>
  <si>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</si>
  <si>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</si>
  <si>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</si>
  <si>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</si>
  <si>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</si>
  <si>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</si>
  <si>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</si>
  <si>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</si>
  <si>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</si>
  <si>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</si>
  <si>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</si>
  <si>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</si>
  <si>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</si>
  <si>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</si>
  <si>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</si>
  <si>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</si>
  <si>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</si>
  <si>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</si>
  <si>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</si>
  <si>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</si>
  <si>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</si>
  <si>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</si>
  <si>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</si>
  <si>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</si>
  <si>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</si>
  <si>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</si>
  <si>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</si>
  <si>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</si>
  <si>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</si>
  <si>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</si>
  <si>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</si>
  <si>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</si>
  <si>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</si>
  <si>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</si>
  <si>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</si>
  <si>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</si>
  <si>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</si>
  <si>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</si>
  <si>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</si>
  <si>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</si>
  <si>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</si>
  <si>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</si>
  <si>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</si>
  <si>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</si>
  <si>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</si>
  <si>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</si>
  <si>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</si>
  <si>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</si>
  <si>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</si>
  <si>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</si>
  <si>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</si>
  <si>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</si>
  <si>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</si>
  <si>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</si>
  <si>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</si>
  <si>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</si>
  <si>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</si>
  <si>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</si>
  <si>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</si>
  <si>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</si>
  <si>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</si>
  <si>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</si>
  <si>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</si>
  <si>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</si>
  <si>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</si>
  <si>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</si>
  <si>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</si>
  <si>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</si>
  <si>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</si>
  <si>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</si>
  <si>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</si>
  <si>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</si>
  <si>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</si>
  <si>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</si>
  <si>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</si>
  <si>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</si>
  <si>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</si>
  <si>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</si>
  <si>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</si>
  <si>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</si>
  <si>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</si>
  <si>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</si>
  <si>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</si>
  <si>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</si>
  <si>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</si>
  <si>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</si>
  <si>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</si>
  <si>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</si>
  <si>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</si>
  <si>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</si>
  <si>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</si>
  <si>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</si>
  <si>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</si>
  <si>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</si>
  <si>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</si>
  <si>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</si>
  <si>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</si>
  <si>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</si>
  <si>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</si>
  <si>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</si>
  <si>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</si>
  <si>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</si>
  <si>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</si>
  <si>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</si>
  <si>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</si>
  <si>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</si>
  <si>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</si>
  <si>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</si>
  <si>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</si>
  <si>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</si>
  <si>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</si>
  <si>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</si>
  <si>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</si>
  <si>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</si>
  <si>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</si>
  <si>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</si>
  <si>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</si>
  <si>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</si>
  <si>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</si>
  <si>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</si>
  <si>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</si>
  <si>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</si>
  <si>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</si>
  <si>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</si>
  <si>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</si>
  <si>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</si>
  <si>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</si>
  <si>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</si>
  <si>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</si>
  <si>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</si>
  <si>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</si>
  <si>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</si>
  <si>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</si>
  <si>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</si>
  <si>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</si>
  <si>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</si>
  <si>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</si>
  <si>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</si>
  <si>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</si>
  <si>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</si>
  <si>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</si>
  <si>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</si>
  <si>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</si>
  <si>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</si>
  <si>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</si>
  <si>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</si>
  <si>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</si>
  <si>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</si>
  <si>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</si>
  <si>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</si>
  <si>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</si>
  <si>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</si>
  <si>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</si>
  <si>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</si>
  <si>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</si>
  <si>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</si>
  <si>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</si>
  <si>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</si>
  <si>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</si>
  <si>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</si>
  <si>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</si>
  <si>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</si>
  <si>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</si>
  <si>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</si>
  <si>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</si>
  <si>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</si>
  <si>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</si>
  <si>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</si>
  <si>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</si>
  <si>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</si>
  <si>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</si>
  <si>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</si>
  <si>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</si>
  <si>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</si>
  <si>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</si>
  <si>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</si>
  <si>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</si>
  <si>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</si>
  <si>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</si>
  <si>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</si>
  <si>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</si>
  <si>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</si>
  <si>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</si>
  <si>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</si>
  <si>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</si>
  <si>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</si>
  <si>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</si>
  <si>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</si>
  <si>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</si>
  <si>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</si>
  <si>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</si>
  <si>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</si>
  <si>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</si>
  <si>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</si>
  <si>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</si>
  <si>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</si>
  <si>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</si>
  <si>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</si>
  <si>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</si>
  <si>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</si>
  <si>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</si>
  <si>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</si>
  <si>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</si>
  <si>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</si>
  <si>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</si>
  <si>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</si>
  <si>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</si>
  <si>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</si>
  <si>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</si>
  <si>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</si>
  <si>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</si>
  <si>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</si>
  <si>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</si>
  <si>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</si>
  <si>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</si>
  <si>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</si>
  <si>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</si>
  <si>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</si>
  <si>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</si>
  <si>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</si>
  <si>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</si>
  <si>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</si>
  <si>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</si>
  <si>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</si>
  <si>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</si>
  <si>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</si>
  <si>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</si>
  <si>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</si>
  <si>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</si>
  <si>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</si>
  <si>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</si>
  <si>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</si>
  <si>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</si>
  <si>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</si>
  <si>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</si>
  <si>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</si>
  <si>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</si>
  <si>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</si>
  <si>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</si>
  <si>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</si>
  <si>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</si>
  <si>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</si>
  <si>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</si>
  <si>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</si>
  <si>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</si>
  <si>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</si>
  <si>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</si>
  <si>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</si>
  <si>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</si>
  <si>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</si>
  <si>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</si>
  <si>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</si>
  <si>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</si>
  <si>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</si>
  <si>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</si>
  <si>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</si>
  <si>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</si>
  <si>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</si>
  <si>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</si>
  <si>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</si>
  <si>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</si>
  <si>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</si>
  <si>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</si>
  <si>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</si>
  <si>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</si>
  <si>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</si>
  <si>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</si>
  <si>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</si>
  <si>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</si>
  <si>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</si>
  <si>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</si>
  <si>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</si>
  <si>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</si>
  <si>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</si>
  <si>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</si>
  <si>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</si>
  <si>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</si>
  <si>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</si>
  <si>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</si>
  <si>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</si>
  <si>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</si>
  <si>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</si>
  <si>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</si>
  <si>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</si>
  <si>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</si>
  <si>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</si>
  <si>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</si>
  <si>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</si>
  <si>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</si>
  <si>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</si>
  <si>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</si>
  <si>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</si>
  <si>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</si>
  <si>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</si>
  <si>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</si>
  <si>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</si>
  <si>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</si>
  <si>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</si>
  <si>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</si>
  <si>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</si>
  <si>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</si>
  <si>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</si>
  <si>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</si>
  <si>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</si>
  <si>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</si>
  <si>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</si>
  <si>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</si>
  <si>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</si>
  <si>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</si>
  <si>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</si>
  <si>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</si>
  <si>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</si>
  <si>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</si>
  <si>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</si>
  <si>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</si>
  <si>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</si>
  <si>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</si>
  <si>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</si>
  <si>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</si>
  <si>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</si>
  <si>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</si>
  <si>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</si>
  <si>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</si>
  <si>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</si>
  <si>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</si>
  <si>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</si>
  <si>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</si>
  <si>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</si>
  <si>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</si>
  <si>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</si>
  <si>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</si>
  <si>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</si>
  <si>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</si>
  <si>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</si>
  <si>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</si>
  <si>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</si>
  <si>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</si>
  <si>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</si>
  <si>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</si>
  <si>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</si>
  <si>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</si>
  <si>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</si>
  <si>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</si>
  <si>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</si>
  <si>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</si>
  <si>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</si>
  <si>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</si>
  <si>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</si>
  <si>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</si>
  <si>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</si>
  <si>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</si>
  <si>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</si>
  <si>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</si>
  <si>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</si>
  <si>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</si>
  <si>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</si>
  <si>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</si>
  <si>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</si>
  <si>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</si>
  <si>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</si>
  <si>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</si>
  <si>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</si>
  <si>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</si>
  <si>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</si>
  <si>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</si>
  <si>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</si>
  <si>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</si>
  <si>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</si>
  <si>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</si>
  <si>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</si>
  <si>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</si>
  <si>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</si>
  <si>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</si>
  <si>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</si>
  <si>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</si>
  <si>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</si>
  <si>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</si>
  <si>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</si>
  <si>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</si>
  <si>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</si>
  <si>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</si>
  <si>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</si>
  <si>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</si>
  <si>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</si>
  <si>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</si>
  <si>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</si>
  <si>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</si>
  <si>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</si>
  <si>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</si>
  <si>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</si>
  <si>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</si>
  <si>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</si>
  <si>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</si>
  <si>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</si>
  <si>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</si>
  <si>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</si>
  <si>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</si>
  <si>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</si>
  <si>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</si>
  <si>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</si>
  <si>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</si>
  <si>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</si>
  <si>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</si>
  <si>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</si>
  <si>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</si>
  <si>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</si>
  <si>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</si>
  <si>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</si>
  <si>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</si>
  <si>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</si>
  <si>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</si>
  <si>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</si>
  <si>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</si>
  <si>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</si>
  <si>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</si>
  <si>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</si>
  <si>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</si>
  <si>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</si>
  <si>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</si>
  <si>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</si>
  <si>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</si>
  <si>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</si>
  <si>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</si>
  <si>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</si>
  <si>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</si>
  <si>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</si>
  <si>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</si>
  <si>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</si>
  <si>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</si>
  <si>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</si>
  <si>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</si>
  <si>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</si>
  <si>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</si>
  <si>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</si>
  <si>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</si>
  <si>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</si>
  <si>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</si>
  <si>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</si>
  <si>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</si>
  <si>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</si>
  <si>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</si>
  <si>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</si>
  <si>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</si>
  <si>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</si>
  <si>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</si>
  <si>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</si>
  <si>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</si>
  <si>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</si>
  <si>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</si>
  <si>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</si>
  <si>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</si>
  <si>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</si>
  <si>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</si>
  <si>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</si>
  <si>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</si>
  <si>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</si>
  <si>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</si>
  <si>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</si>
  <si>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</si>
  <si>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</si>
  <si>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</si>
  <si>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</si>
  <si>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</si>
  <si>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</si>
  <si>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</si>
  <si>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</si>
  <si>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</si>
  <si>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</si>
  <si>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</si>
  <si>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</si>
  <si>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</si>
  <si>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</si>
  <si>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</si>
  <si>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</si>
  <si>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</si>
  <si>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</si>
  <si>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</si>
  <si>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</si>
  <si>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</si>
  <si>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</si>
  <si>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</si>
  <si>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</si>
  <si>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</si>
  <si>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</si>
  <si>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</si>
  <si>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</si>
  <si>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</si>
  <si>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</si>
  <si>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</si>
  <si>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</si>
  <si>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</si>
  <si>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</si>
  <si>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</si>
  <si>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</si>
  <si>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</si>
  <si>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</si>
  <si>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</si>
  <si>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</si>
  <si>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</si>
  <si>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</si>
  <si>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</si>
  <si>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</si>
  <si>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</si>
  <si>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</si>
  <si>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</si>
  <si>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</si>
  <si>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</si>
  <si>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</si>
  <si>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</si>
  <si>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</si>
  <si>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</si>
  <si>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</si>
  <si>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</si>
  <si>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</si>
  <si>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</si>
  <si>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</si>
  <si>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</si>
  <si>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</si>
  <si>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</si>
  <si>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</si>
  <si>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</si>
  <si>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</si>
  <si>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</si>
  <si>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</si>
  <si>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</si>
  <si>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</si>
  <si>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</si>
  <si>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</si>
  <si>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</si>
  <si>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</si>
  <si>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</si>
  <si>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</si>
  <si>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</si>
  <si>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</si>
  <si>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</si>
  <si>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</si>
  <si>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</si>
  <si>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</si>
  <si>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</si>
  <si>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</si>
  <si>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</si>
  <si>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</si>
  <si>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</si>
  <si>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</si>
  <si>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</si>
  <si>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</si>
  <si>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</si>
  <si>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</si>
  <si>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</si>
  <si>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</si>
  <si>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</si>
  <si>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</si>
  <si>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</si>
  <si>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</si>
  <si>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</si>
  <si>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</si>
  <si>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</si>
  <si>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</si>
  <si>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</si>
  <si>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</si>
  <si>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</si>
  <si>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</si>
  <si>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</si>
  <si>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</si>
  <si>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</si>
  <si>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</si>
  <si>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</si>
  <si>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</si>
  <si>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</si>
  <si>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</si>
  <si>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</si>
  <si>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</si>
  <si>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</si>
  <si>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</si>
  <si>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</si>
  <si>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</si>
  <si>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</si>
  <si>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</si>
  <si>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</si>
  <si>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</si>
  <si>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</si>
  <si>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</si>
  <si>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</si>
  <si>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</si>
  <si>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</si>
  <si>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</si>
  <si>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</si>
  <si>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</si>
  <si>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</si>
  <si>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</si>
  <si>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</si>
  <si>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</si>
  <si>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</si>
  <si>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</si>
  <si>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</si>
  <si>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</si>
  <si>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</si>
  <si>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</si>
  <si>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</si>
  <si>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</si>
  <si>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</si>
  <si>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</si>
  <si>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</si>
  <si>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</si>
  <si>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</si>
  <si>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</si>
  <si>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</si>
  <si>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</si>
  <si>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</si>
  <si>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</si>
  <si>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</si>
  <si>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</si>
  <si>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</si>
  <si>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</si>
  <si>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</si>
  <si>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</si>
  <si>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</si>
  <si>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</si>
  <si>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</si>
  <si>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</si>
  <si>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</si>
  <si>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</si>
  <si>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</si>
  <si>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</si>
  <si>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</si>
  <si>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</si>
  <si>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</si>
  <si>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</si>
  <si>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</si>
  <si>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</si>
  <si>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</si>
  <si>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</si>
  <si>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</si>
  <si>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</si>
  <si>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</si>
  <si>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</si>
  <si>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</si>
  <si>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</si>
  <si>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</si>
  <si>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</si>
  <si>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</si>
  <si>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</si>
  <si>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</si>
  <si>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</si>
  <si>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</si>
  <si>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</si>
  <si>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</si>
  <si>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</si>
  <si>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</si>
  <si>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</si>
  <si>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</si>
  <si>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</si>
  <si>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</si>
  <si>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</si>
  <si>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</si>
  <si>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</si>
  <si>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</si>
  <si>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</si>
  <si>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</si>
  <si>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</si>
  <si>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</si>
  <si>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</si>
  <si>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</si>
  <si>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</si>
  <si>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</si>
  <si>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</si>
  <si>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</si>
  <si>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</si>
  <si>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</si>
  <si>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</si>
  <si>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</si>
  <si>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</si>
  <si>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</si>
  <si>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</si>
  <si>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</si>
  <si>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</si>
  <si>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</si>
  <si>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</si>
  <si>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</si>
  <si>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</si>
  <si>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</si>
  <si>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</si>
  <si>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</si>
  <si>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</si>
  <si>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</si>
  <si>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</si>
  <si>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</si>
  <si>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</si>
  <si>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</si>
  <si>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</si>
  <si>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</si>
  <si>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</si>
  <si>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</si>
  <si>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</si>
  <si>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</si>
  <si>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</si>
  <si>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</si>
  <si>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</si>
  <si>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</si>
  <si>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</si>
  <si>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</si>
  <si>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</si>
  <si>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</si>
  <si>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</si>
  <si>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</si>
  <si>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</si>
  <si>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</si>
  <si>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</si>
  <si>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</si>
  <si>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</si>
  <si>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</si>
  <si>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</si>
  <si>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</si>
  <si>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</si>
  <si>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</si>
  <si>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</si>
  <si>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</si>
  <si>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</si>
  <si>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</si>
  <si>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</si>
  <si>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</si>
  <si>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</si>
  <si>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</si>
  <si>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</si>
  <si>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</si>
  <si>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</si>
  <si>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</si>
  <si>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</si>
  <si>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</si>
  <si>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</si>
  <si>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</si>
  <si>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</si>
  <si>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</si>
  <si>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</si>
  <si>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</si>
  <si>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</si>
  <si>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</si>
  <si>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</si>
  <si>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</si>
  <si>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</si>
  <si>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</si>
  <si>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</si>
  <si>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</si>
  <si>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</si>
  <si>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</si>
  <si>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</si>
  <si>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</si>
  <si>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</si>
  <si>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</si>
  <si>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</si>
  <si>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</si>
  <si>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</si>
  <si>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</si>
  <si>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</si>
  <si>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</si>
  <si>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</si>
  <si>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</si>
  <si>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</si>
  <si>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</si>
  <si>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</si>
  <si>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</si>
  <si>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</si>
  <si>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</si>
  <si>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</si>
  <si>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</si>
  <si>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</si>
  <si>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</si>
  <si>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</si>
  <si>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</si>
  <si>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</si>
  <si>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</si>
  <si>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</si>
  <si>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</si>
  <si>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</si>
  <si>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</si>
  <si>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</si>
  <si>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</si>
  <si>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</si>
  <si>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</si>
  <si>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</si>
  <si>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</si>
  <si>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</si>
  <si>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</si>
  <si>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</si>
  <si>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</si>
  <si>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</si>
  <si>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</si>
  <si>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</si>
  <si>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</si>
  <si>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</si>
  <si>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</si>
  <si>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</si>
  <si>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</si>
  <si>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</si>
  <si>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</si>
  <si>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</si>
  <si>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</si>
  <si>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</si>
  <si>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</si>
  <si>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</si>
  <si>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</si>
  <si>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</si>
  <si>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</si>
  <si>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</si>
  <si>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</si>
  <si>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</si>
  <si>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</si>
  <si>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</si>
  <si>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</si>
  <si>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</si>
  <si>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</si>
  <si>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</si>
  <si>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</si>
  <si>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</si>
  <si>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</si>
  <si>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</si>
  <si>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</si>
  <si>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</si>
  <si>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</si>
  <si>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</si>
  <si>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</si>
  <si>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</si>
  <si>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</si>
  <si>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</si>
  <si>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</si>
  <si>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</si>
  <si>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</si>
  <si>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</si>
  <si>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</si>
  <si>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</si>
  <si>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</si>
  <si>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</si>
  <si>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</si>
  <si>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</si>
  <si>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</si>
  <si>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</si>
  <si>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</si>
  <si>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</si>
  <si>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</si>
  <si>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</si>
  <si>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</si>
  <si>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</si>
  <si>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</si>
  <si>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</si>
  <si>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</si>
  <si>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</si>
  <si>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</si>
  <si>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</si>
  <si>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</si>
  <si>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</si>
  <si>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</si>
  <si>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</si>
  <si>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</si>
  <si>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</si>
  <si>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</si>
  <si>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</si>
  <si>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</si>
  <si>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</si>
  <si>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</si>
  <si>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</si>
  <si>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</si>
  <si>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</si>
  <si>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</si>
  <si>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</si>
  <si>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</si>
  <si>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</si>
  <si>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</si>
  <si>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</si>
  <si>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</si>
  <si>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</si>
  <si>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</si>
  <si>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</si>
  <si>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</si>
  <si>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</si>
  <si>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</si>
  <si>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</si>
  <si>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</si>
  <si>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</si>
  <si>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</si>
  <si>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</si>
  <si>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</si>
  <si>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</si>
  <si>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</si>
  <si>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</si>
  <si>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</si>
  <si>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</si>
  <si>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</si>
  <si>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</si>
  <si>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</si>
  <si>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</si>
  <si>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</si>
  <si>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</si>
  <si>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</si>
  <si>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</si>
  <si>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</si>
  <si>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</si>
  <si>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</si>
  <si>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</si>
  <si>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</si>
  <si>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</si>
  <si>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</si>
  <si>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</si>
  <si>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</si>
  <si>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</si>
  <si>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</si>
  <si>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</si>
  <si>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</si>
  <si>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</si>
  <si>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</si>
  <si>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</si>
  <si>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</si>
  <si>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</si>
  <si>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</si>
  <si>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</si>
  <si>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</si>
  <si>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</si>
  <si>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</si>
  <si>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</si>
  <si>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</si>
  <si>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</si>
  <si>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</si>
  <si>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</si>
  <si>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</si>
  <si>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</si>
  <si>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</si>
  <si>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</si>
  <si>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</si>
  <si>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</si>
  <si>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</si>
  <si>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</si>
  <si>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</si>
  <si>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</si>
  <si>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</si>
  <si>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</si>
  <si>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</si>
  <si>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</si>
  <si>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</si>
  <si>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</si>
  <si>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</si>
  <si>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</si>
  <si>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</si>
  <si>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</si>
  <si>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</si>
  <si>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</si>
  <si>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</si>
  <si>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</si>
  <si>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</si>
  <si>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</si>
  <si>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</si>
  <si>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</si>
  <si>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</si>
  <si>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</si>
  <si>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</si>
  <si>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</si>
  <si>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</si>
  <si>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</si>
  <si>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</si>
  <si>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</si>
  <si>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</si>
  <si>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</si>
  <si>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</si>
  <si>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</si>
  <si>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</si>
  <si>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</si>
  <si>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</si>
  <si>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</si>
  <si>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</si>
  <si>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</si>
  <si>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</si>
  <si>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</si>
  <si>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</si>
  <si>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</si>
  <si>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</si>
  <si>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</si>
  <si>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</si>
  <si>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</si>
  <si>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</si>
  <si>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</si>
  <si>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</si>
  <si>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</si>
  <si>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</si>
  <si>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</si>
  <si>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</si>
  <si>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</si>
  <si>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</si>
  <si>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</si>
  <si>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</si>
  <si>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</si>
  <si>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</si>
  <si>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</si>
  <si>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</si>
  <si>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</si>
  <si>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</si>
  <si>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</si>
  <si>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</si>
  <si>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</si>
  <si>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</si>
  <si>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</si>
  <si>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</si>
  <si>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</si>
  <si>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</si>
  <si>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</si>
  <si>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</si>
  <si>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</si>
  <si>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</si>
  <si>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</si>
  <si>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</si>
  <si>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</si>
  <si>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</si>
  <si>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</si>
  <si>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</si>
  <si>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</si>
  <si>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</si>
  <si>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</si>
  <si>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</si>
  <si>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</si>
  <si>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</si>
  <si>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</si>
  <si>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</si>
  <si>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</si>
  <si>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</si>
  <si>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</si>
  <si>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</si>
  <si>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</si>
  <si>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</si>
  <si>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</si>
  <si>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</si>
  <si>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</si>
  <si>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</si>
  <si>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</si>
  <si>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</si>
  <si>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</si>
  <si>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</si>
  <si>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</si>
  <si>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</si>
  <si>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</si>
  <si>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</si>
  <si>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</si>
  <si>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</si>
  <si>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</si>
  <si>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</si>
  <si>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</si>
  <si>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</si>
  <si>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</si>
  <si>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</si>
  <si>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</si>
  <si>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</si>
  <si>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</si>
  <si>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</si>
  <si>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</si>
  <si>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</si>
  <si>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</si>
  <si>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</si>
  <si>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</si>
  <si>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</si>
  <si>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</si>
  <si>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</si>
  <si>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</si>
  <si>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</si>
  <si>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</si>
  <si>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</si>
  <si>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</si>
  <si>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</si>
  <si>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</si>
  <si>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</si>
  <si>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</si>
  <si>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</si>
  <si>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</si>
  <si>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</si>
  <si>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</si>
  <si>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</si>
  <si>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</si>
  <si>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</si>
  <si>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</si>
  <si>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</si>
  <si>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</si>
  <si>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</si>
  <si>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</si>
  <si>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</si>
  <si>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</si>
  <si>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</si>
  <si>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</si>
  <si>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</si>
  <si>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</si>
  <si>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</si>
  <si>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</si>
  <si>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</si>
  <si>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</si>
  <si>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</si>
  <si>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</si>
  <si>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</si>
  <si>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</si>
  <si>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</si>
  <si>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</si>
  <si>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</si>
  <si>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</si>
  <si>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</si>
  <si>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</si>
  <si>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</si>
  <si>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</si>
  <si>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</si>
  <si>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</si>
  <si>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</si>
  <si>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</si>
  <si>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</si>
  <si>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</si>
  <si>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</si>
  <si>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</si>
  <si>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</si>
  <si>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</si>
  <si>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</si>
  <si>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</si>
  <si>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</si>
  <si>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</si>
  <si>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</si>
  <si>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</si>
  <si>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</si>
  <si>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</si>
  <si>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</si>
  <si>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</si>
  <si>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</si>
  <si>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</si>
  <si>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</si>
  <si>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</si>
  <si>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</si>
  <si>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</si>
  <si>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</si>
  <si>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</si>
  <si>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</si>
  <si>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</si>
  <si>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</si>
  <si>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</si>
  <si>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</si>
  <si>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</si>
  <si>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</si>
  <si>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</si>
  <si>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</si>
  <si>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</si>
  <si>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</si>
  <si>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</si>
  <si>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</si>
  <si>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</si>
  <si>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</si>
  <si>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</si>
  <si>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</si>
  <si>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</si>
  <si>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</si>
  <si>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</si>
  <si>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</si>
  <si>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</si>
  <si>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</si>
  <si>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</si>
  <si>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</si>
  <si>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</si>
  <si>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</si>
  <si>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</si>
  <si>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</si>
  <si>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</si>
  <si>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</si>
  <si>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</si>
  <si>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</si>
  <si>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</si>
  <si>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</si>
  <si>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</si>
  <si>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</si>
  <si>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</si>
  <si>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</si>
  <si>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</si>
  <si>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</si>
  <si>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</si>
  <si>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</si>
  <si>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</si>
  <si>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</si>
  <si>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</si>
  <si>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</si>
  <si>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</si>
  <si>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</si>
  <si>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</si>
  <si>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</si>
  <si>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</si>
  <si>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</si>
  <si>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</si>
  <si>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</si>
  <si>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</si>
  <si>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</si>
  <si>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</si>
  <si>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</si>
  <si>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</si>
  <si>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</si>
  <si>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</si>
  <si>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</si>
  <si>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</si>
  <si>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</si>
  <si>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</si>
  <si>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</si>
  <si>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</si>
  <si>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</si>
  <si>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</si>
  <si>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</si>
  <si>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</si>
  <si>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</si>
  <si>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</si>
  <si>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</si>
  <si>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</si>
  <si>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</si>
  <si>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</si>
  <si>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</si>
  <si>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</si>
  <si>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</si>
  <si>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</si>
  <si>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</si>
  <si>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</si>
  <si>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</si>
  <si>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</si>
  <si>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</si>
  <si>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</si>
  <si>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</si>
  <si>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</si>
  <si>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</si>
  <si>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</si>
  <si>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</si>
  <si>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</si>
  <si>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</si>
  <si>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</si>
  <si>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</si>
  <si>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</si>
  <si>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</si>
  <si>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</si>
  <si>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</si>
  <si>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</si>
  <si>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</si>
  <si>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</si>
  <si>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</si>
  <si>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</si>
  <si>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</si>
  <si>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</si>
  <si>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</si>
  <si>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</si>
  <si>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</si>
  <si>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</si>
  <si>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</si>
  <si>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</si>
  <si>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</si>
  <si>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</si>
  <si>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</si>
  <si>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</si>
  <si>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</si>
  <si>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</si>
  <si>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</si>
  <si>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</si>
  <si>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</si>
  <si>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</si>
  <si>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</si>
  <si>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</si>
  <si>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</si>
  <si>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</si>
  <si>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</si>
  <si>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</si>
  <si>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</si>
  <si>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</si>
  <si>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</si>
  <si>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</si>
  <si>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</si>
  <si>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</si>
  <si>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</si>
  <si>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</si>
  <si>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</si>
  <si>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</si>
  <si>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</si>
  <si>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</si>
  <si>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</si>
  <si>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</si>
  <si>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</si>
  <si>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</si>
  <si>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</si>
  <si>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</si>
  <si>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</si>
  <si>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</si>
  <si>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</si>
  <si>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</si>
  <si>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</si>
  <si>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</si>
  <si>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</si>
  <si>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</si>
  <si>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</si>
  <si>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</si>
  <si>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</si>
  <si>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</si>
  <si>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</si>
  <si>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</si>
  <si>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</si>
  <si>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</si>
  <si>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</si>
  <si>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</si>
  <si>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</si>
  <si>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</si>
  <si>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</si>
  <si>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</si>
  <si>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</si>
  <si>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</si>
  <si>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</si>
  <si>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</si>
  <si>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</si>
  <si>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</si>
  <si>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</si>
  <si>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</si>
  <si>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</si>
  <si>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</si>
  <si>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</si>
  <si>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</si>
  <si>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</si>
  <si>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</si>
  <si>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</si>
  <si>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</si>
  <si>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</si>
  <si>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</si>
  <si>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</si>
  <si>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</si>
  <si>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</si>
  <si>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</si>
  <si>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</si>
  <si>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</si>
  <si>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</si>
  <si>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</si>
  <si>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</si>
  <si>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</si>
  <si>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</si>
  <si>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</si>
  <si>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</si>
  <si>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</si>
  <si>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</si>
  <si>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</si>
  <si>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</si>
  <si>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</si>
  <si>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</si>
  <si>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</si>
  <si>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</si>
  <si>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</si>
  <si>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</si>
  <si>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</si>
  <si>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</si>
  <si>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</si>
  <si>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</si>
  <si>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</si>
  <si>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</si>
  <si>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</si>
  <si>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</si>
  <si>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</si>
  <si>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</si>
  <si>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</si>
  <si>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</si>
  <si>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</si>
  <si>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</si>
  <si>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</si>
  <si>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</si>
  <si>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</si>
  <si>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</si>
  <si>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</si>
  <si>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</si>
  <si>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</si>
  <si>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</si>
  <si>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</si>
  <si>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</si>
  <si>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</si>
  <si>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</si>
  <si>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</si>
  <si>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</si>
  <si>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</si>
  <si>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</si>
  <si>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</si>
  <si>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</si>
  <si>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</si>
  <si>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</si>
  <si>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</si>
  <si>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</si>
  <si>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</si>
  <si>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</si>
  <si>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</si>
  <si>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</si>
  <si>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</si>
  <si>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</si>
  <si>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</si>
  <si>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</si>
  <si>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</si>
  <si>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</si>
  <si>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</si>
  <si>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</si>
  <si>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</si>
  <si>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</si>
  <si>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</si>
  <si>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</si>
  <si>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</si>
  <si>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</si>
  <si>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</si>
  <si>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</si>
  <si>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</si>
  <si>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</si>
  <si>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</si>
  <si>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</si>
  <si>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</si>
  <si>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</si>
  <si>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</si>
  <si>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</si>
  <si>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</si>
  <si>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</si>
  <si>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</si>
  <si>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</si>
  <si>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</si>
  <si>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</si>
  <si>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</si>
  <si>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</si>
  <si>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</si>
  <si>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</si>
  <si>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</si>
  <si>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</si>
  <si>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</si>
  <si>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</si>
  <si>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</si>
  <si>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</si>
  <si>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</si>
  <si>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</si>
  <si>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</si>
  <si>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</si>
  <si>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</si>
  <si>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</si>
  <si>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</si>
  <si>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</si>
  <si>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</si>
  <si>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</si>
  <si>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</si>
  <si>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</si>
  <si>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</si>
  <si>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</si>
  <si>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</si>
  <si>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</si>
  <si>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</si>
  <si>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</si>
  <si>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</si>
  <si>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</si>
  <si>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</si>
  <si>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</si>
  <si>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</si>
  <si>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</si>
  <si>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</si>
  <si>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</si>
  <si>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</si>
  <si>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</si>
  <si>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</si>
  <si>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</si>
  <si>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</si>
  <si>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</si>
  <si>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</si>
  <si>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</si>
  <si>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</si>
  <si>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</si>
  <si>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</si>
  <si>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</si>
  <si>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</si>
  <si>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</si>
  <si>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</si>
  <si>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</si>
  <si>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</si>
  <si>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</si>
  <si>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</si>
  <si>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</si>
  <si>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</si>
  <si>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</si>
  <si>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</si>
  <si>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</si>
  <si>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</si>
  <si>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</si>
  <si>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</si>
  <si>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</si>
  <si>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</si>
  <si>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</si>
  <si>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</si>
  <si>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</si>
  <si>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</si>
  <si>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</si>
  <si>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</si>
  <si>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</si>
  <si>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</si>
  <si>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</si>
  <si>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</si>
  <si>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</si>
  <si>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</si>
  <si>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</si>
  <si>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</si>
  <si>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</si>
  <si>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</si>
  <si>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</si>
  <si>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</si>
  <si>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</si>
  <si>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</si>
  <si>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</si>
  <si>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</si>
  <si>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</si>
  <si>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</si>
  <si>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</si>
  <si>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</si>
  <si>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</si>
  <si>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</si>
  <si>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</si>
  <si>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</si>
  <si>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</si>
  <si>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</si>
  <si>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</si>
  <si>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</si>
  <si>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</si>
  <si>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</si>
  <si>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</si>
  <si>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</si>
  <si>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</si>
  <si>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</si>
  <si>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</si>
  <si>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</si>
  <si>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</si>
  <si>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</si>
  <si>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</si>
  <si>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</si>
  <si>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</si>
  <si>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</si>
  <si>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</si>
  <si>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</si>
  <si>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</si>
  <si>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</si>
  <si>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</si>
  <si>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</si>
  <si>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</si>
  <si>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</si>
  <si>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</si>
  <si>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</si>
  <si>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</si>
  <si>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</si>
  <si>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</si>
  <si>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</si>
  <si>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</si>
  <si>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</si>
  <si>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</si>
  <si>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</si>
  <si>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</si>
  <si>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</si>
  <si>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</si>
  <si>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</si>
  <si>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</si>
  <si>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</si>
  <si>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</si>
  <si>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</si>
  <si>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</si>
  <si>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</si>
  <si>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</si>
  <si>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</si>
  <si>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</si>
  <si>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</si>
  <si>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</si>
  <si>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</si>
  <si>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</si>
  <si>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</si>
  <si>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</si>
  <si>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</si>
  <si>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</si>
  <si>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</si>
  <si>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</si>
  <si>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</si>
  <si>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</si>
  <si>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</si>
  <si>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</si>
  <si>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</si>
  <si>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</si>
  <si>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</si>
  <si>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</si>
  <si>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</si>
  <si>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</si>
  <si>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</si>
  <si>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</si>
  <si>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</si>
  <si>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</si>
  <si>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</si>
  <si>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</si>
  <si>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</si>
  <si>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</si>
  <si>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</si>
  <si>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</si>
  <si>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</si>
  <si>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</si>
  <si>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</si>
  <si>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</si>
  <si>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</si>
  <si>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</si>
  <si>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</si>
  <si>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</si>
  <si>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</si>
  <si>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</si>
  <si>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</si>
  <si>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</si>
  <si>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</si>
  <si>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</si>
  <si>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</si>
  <si>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</si>
  <si>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</si>
  <si>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</si>
  <si>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</si>
  <si>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</si>
  <si>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</si>
  <si>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</si>
  <si>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</si>
  <si>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</si>
  <si>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</si>
  <si>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</si>
  <si>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</si>
  <si>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</si>
  <si>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</si>
  <si>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</si>
  <si>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</si>
  <si>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</si>
  <si>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</si>
  <si>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</si>
  <si>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</si>
  <si>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</si>
  <si>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</si>
  <si>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</si>
  <si>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</si>
  <si>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</si>
  <si>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</si>
  <si>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</si>
  <si>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</si>
  <si>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</si>
  <si>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</si>
  <si>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</si>
  <si>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</si>
  <si>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</si>
  <si>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</si>
  <si>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</si>
  <si>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</si>
  <si>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</si>
  <si>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</si>
  <si>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</si>
  <si>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</si>
  <si>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</si>
  <si>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</si>
  <si>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</si>
  <si>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</si>
  <si>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</si>
  <si>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</si>
  <si>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</si>
  <si>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</si>
  <si>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</si>
  <si>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</si>
  <si>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</si>
  <si>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</si>
  <si>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</si>
  <si>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</si>
  <si>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</si>
  <si>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</si>
  <si>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</si>
  <si>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</si>
  <si>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</si>
  <si>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</si>
  <si>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</si>
  <si>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</si>
  <si>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</si>
  <si>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</si>
  <si>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</si>
  <si>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</si>
  <si>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</si>
  <si>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</si>
  <si>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</si>
  <si>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</si>
  <si>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</si>
  <si>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</si>
  <si>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</si>
  <si>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</si>
  <si>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</si>
  <si>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</si>
  <si>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</si>
  <si>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</si>
  <si>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</si>
  <si>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</si>
  <si>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</si>
  <si>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</si>
  <si>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</si>
  <si>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</si>
  <si>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</si>
  <si>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</si>
  <si>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</si>
  <si>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</si>
  <si>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</si>
  <si>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</si>
  <si>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</si>
  <si>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</si>
  <si>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</si>
  <si>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</si>
  <si>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</si>
  <si>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</si>
  <si>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</si>
  <si>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</si>
  <si>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</si>
  <si>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</si>
  <si>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</si>
  <si>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</si>
  <si>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</si>
  <si>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</si>
  <si>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</si>
  <si>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</si>
  <si>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</si>
  <si>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</si>
  <si>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</si>
  <si>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</si>
  <si>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</si>
  <si>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</si>
  <si>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</si>
  <si>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</si>
  <si>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</si>
  <si>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</si>
  <si>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</si>
  <si>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</si>
  <si>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</si>
  <si>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</si>
  <si>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</si>
  <si>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</si>
  <si>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</si>
  <si>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</si>
  <si>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</si>
  <si>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</si>
  <si>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</si>
  <si>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</si>
  <si>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</si>
  <si>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</si>
  <si>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</si>
  <si>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</si>
  <si>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</si>
  <si>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</si>
  <si>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</si>
  <si>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</si>
  <si>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</si>
  <si>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</si>
  <si>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</si>
  <si>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</si>
  <si>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</si>
  <si>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</si>
  <si>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</si>
  <si>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</si>
  <si>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</si>
  <si>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</si>
  <si>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</si>
  <si>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</si>
  <si>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</si>
  <si>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</si>
  <si>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</si>
  <si>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</si>
  <si>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</si>
  <si>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</si>
  <si>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</si>
  <si>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</si>
  <si>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</si>
  <si>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</si>
  <si>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</si>
  <si>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</si>
  <si>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</si>
  <si>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</si>
  <si>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</si>
  <si>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</si>
  <si>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</si>
  <si>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</si>
  <si>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</si>
  <si>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</si>
  <si>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</si>
  <si>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</si>
  <si>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</si>
  <si>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</si>
  <si>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</si>
  <si>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</si>
  <si>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</si>
  <si>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</si>
  <si>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</si>
  <si>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</si>
  <si>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</si>
  <si>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</si>
  <si>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</si>
  <si>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</si>
  <si>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</si>
  <si>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</si>
  <si>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</si>
  <si>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</si>
  <si>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</si>
  <si>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</si>
  <si>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</si>
  <si>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</si>
  <si>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</si>
  <si>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</si>
  <si>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</si>
  <si>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</si>
  <si>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</si>
  <si>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</si>
  <si>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</si>
  <si>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</si>
  <si>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</si>
  <si>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</si>
  <si>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</si>
  <si>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</si>
  <si>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</si>
  <si>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</si>
  <si>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</si>
  <si>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</si>
  <si>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</si>
  <si>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</si>
  <si>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</si>
  <si>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</si>
  <si>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</si>
  <si>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</si>
  <si>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</si>
  <si>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</si>
  <si>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</si>
  <si>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</si>
  <si>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</si>
  <si>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</si>
  <si>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</si>
  <si>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</si>
  <si>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</si>
  <si>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</si>
  <si>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</si>
  <si>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</si>
  <si>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</si>
  <si>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</si>
  <si>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</si>
  <si>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</si>
  <si>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</si>
  <si>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</si>
  <si>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</si>
  <si>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</si>
  <si>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</si>
  <si>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</si>
  <si>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</si>
  <si>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</si>
  <si>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</si>
  <si>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</si>
  <si>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</si>
  <si>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</si>
  <si>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</si>
  <si>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</si>
  <si>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</si>
  <si>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</si>
  <si>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</si>
  <si>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</si>
  <si>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</si>
  <si>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</si>
  <si>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</si>
  <si>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</si>
  <si>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</si>
  <si>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</si>
  <si>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</si>
  <si>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</si>
  <si>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</si>
  <si>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</si>
  <si>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</si>
  <si>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</si>
  <si>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</si>
  <si>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</si>
  <si>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</si>
  <si>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</si>
  <si>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</si>
  <si>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</si>
  <si>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</si>
  <si>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</si>
  <si>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</si>
  <si>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</si>
  <si>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</si>
  <si>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</si>
  <si>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</si>
  <si>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</si>
  <si>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</si>
  <si>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</si>
  <si>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</si>
  <si>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</si>
  <si>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</si>
  <si>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</si>
  <si>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</si>
  <si>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</si>
  <si>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</si>
  <si>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</si>
  <si>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</si>
  <si>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</si>
  <si>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</si>
  <si>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</si>
  <si>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</si>
  <si>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</si>
  <si>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</si>
  <si>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</si>
  <si>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</si>
  <si>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</si>
  <si>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</si>
  <si>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</si>
  <si>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</si>
  <si>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</si>
  <si>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</si>
  <si>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</si>
  <si>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</si>
  <si>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</si>
  <si>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</si>
  <si>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</si>
  <si>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</si>
  <si>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</si>
  <si>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</si>
  <si>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</si>
  <si>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</si>
  <si>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</si>
  <si>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</si>
  <si>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</si>
  <si>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</si>
  <si>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</si>
  <si>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</si>
  <si>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</si>
  <si>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</si>
  <si>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</si>
  <si>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</si>
  <si>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</si>
  <si>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</si>
  <si>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</si>
  <si>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</si>
  <si>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</si>
  <si>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</si>
  <si>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</si>
  <si>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</si>
  <si>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</si>
  <si>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</si>
  <si>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</si>
  <si>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</si>
  <si>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</si>
  <si>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</si>
  <si>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</si>
  <si>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</si>
  <si>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</si>
  <si>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</si>
  <si>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</si>
  <si>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</si>
  <si>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</si>
  <si>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</si>
  <si>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</si>
  <si>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</si>
  <si>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</si>
  <si>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</si>
  <si>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</si>
  <si>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</si>
  <si>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</si>
  <si>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</si>
  <si>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</si>
  <si>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</si>
  <si>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</si>
  <si>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</si>
  <si>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</si>
  <si>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</si>
  <si>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</si>
  <si>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</si>
  <si>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</si>
  <si>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</si>
  <si>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</si>
  <si>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</si>
  <si>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</si>
  <si>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</si>
  <si>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</si>
  <si>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</si>
  <si>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</si>
  <si>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</si>
  <si>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</si>
  <si>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</si>
  <si>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</si>
  <si>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</si>
  <si>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</si>
  <si>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</si>
  <si>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</si>
  <si>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</si>
  <si>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</si>
  <si>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</si>
  <si>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</si>
  <si>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</si>
  <si>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</si>
  <si>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</si>
  <si>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</si>
  <si>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</si>
  <si>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</si>
  <si>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</si>
  <si>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</si>
  <si>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</si>
  <si>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</si>
  <si>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</si>
  <si>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</si>
  <si>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</si>
  <si>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</si>
  <si>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</si>
  <si>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</si>
  <si>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</si>
  <si>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</si>
  <si>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</si>
  <si>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</si>
  <si>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</si>
  <si>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</si>
  <si>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</si>
  <si>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</si>
  <si>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</si>
  <si>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</si>
  <si>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</si>
  <si>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</si>
  <si>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</si>
  <si>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</si>
  <si>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</si>
  <si>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</si>
  <si>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</si>
  <si>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</si>
  <si>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</si>
  <si>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</si>
  <si>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</si>
  <si>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</si>
  <si>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</si>
  <si>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</si>
  <si>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</si>
  <si>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</si>
  <si>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</si>
  <si>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</si>
  <si>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</si>
  <si>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</si>
  <si>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</si>
  <si>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</si>
  <si>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</si>
  <si>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</si>
  <si>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</si>
  <si>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</si>
  <si>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</si>
  <si>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</si>
  <si>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</si>
  <si>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</si>
  <si>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</si>
  <si>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</si>
  <si>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</si>
  <si>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</si>
  <si>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</si>
  <si>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</si>
  <si>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</si>
  <si>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</si>
  <si>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</si>
  <si>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</si>
  <si>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</si>
  <si>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</si>
  <si>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</si>
  <si>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</si>
  <si>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</si>
  <si>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</si>
  <si>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</si>
  <si>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</si>
  <si>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</si>
  <si>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</si>
  <si>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</si>
  <si>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</si>
  <si>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</si>
  <si>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</si>
  <si>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</si>
  <si>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</si>
  <si>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</si>
  <si>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</si>
  <si>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</si>
  <si>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</si>
  <si>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</si>
  <si>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</si>
  <si>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</si>
  <si>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</si>
  <si>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</si>
  <si>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</si>
  <si>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</si>
  <si>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</si>
  <si>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</si>
  <si>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</si>
  <si>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</si>
  <si>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</si>
  <si>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</si>
  <si>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</si>
  <si>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</si>
  <si>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</si>
  <si>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</si>
  <si>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</si>
  <si>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</si>
  <si>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</si>
  <si>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</si>
  <si>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</si>
  <si>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</si>
  <si>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</si>
  <si>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</si>
  <si>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</si>
  <si>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</si>
  <si>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</si>
  <si>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</si>
  <si>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</si>
  <si>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</si>
  <si>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</si>
  <si>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</si>
  <si>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</si>
  <si>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</si>
  <si>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</si>
  <si>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</si>
  <si>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</si>
  <si>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</si>
  <si>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</si>
  <si>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</si>
  <si>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</si>
  <si>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</si>
  <si>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</si>
  <si>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</si>
  <si>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</si>
  <si>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</si>
  <si>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</si>
  <si>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</si>
  <si>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</si>
  <si>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</si>
  <si>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</si>
  <si>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</si>
  <si>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</si>
  <si>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</si>
  <si>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</si>
  <si>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</si>
  <si>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</si>
  <si>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</si>
  <si>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</si>
  <si>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</si>
  <si>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</si>
  <si>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</si>
  <si>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</si>
  <si>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</si>
  <si>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</si>
  <si>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</si>
  <si>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</si>
  <si>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</si>
  <si>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</si>
  <si>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</si>
  <si>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</si>
  <si>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</si>
  <si>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</si>
  <si>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</si>
  <si>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</si>
  <si>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</si>
  <si>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</si>
  <si>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</si>
  <si>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</si>
  <si>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</si>
  <si>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</si>
  <si>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</si>
  <si>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</si>
  <si>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</si>
  <si>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</si>
  <si>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</si>
  <si>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</si>
  <si>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</si>
  <si>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</si>
  <si>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</si>
  <si>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</si>
  <si>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</si>
  <si>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</si>
  <si>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</si>
  <si>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</si>
  <si>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</si>
  <si>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</si>
  <si>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</si>
  <si>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</si>
  <si>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</si>
  <si>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</si>
  <si>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</si>
  <si>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</si>
  <si>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</si>
  <si>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</si>
  <si>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</si>
  <si>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</si>
  <si>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</si>
  <si>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</si>
  <si>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</si>
  <si>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</si>
  <si>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</si>
  <si>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</si>
  <si>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</si>
  <si>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</si>
  <si>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</si>
  <si>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</si>
  <si>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</si>
  <si>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</si>
  <si>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</si>
  <si>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</si>
  <si>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</si>
  <si>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</si>
  <si>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</si>
  <si>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</si>
  <si>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</si>
  <si>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</si>
  <si>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</si>
  <si>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</si>
  <si>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</si>
  <si>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</si>
  <si>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</si>
  <si>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</si>
  <si>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</si>
  <si>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</si>
  <si>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</si>
  <si>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</si>
  <si>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</si>
  <si>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</si>
  <si>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</si>
  <si>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</si>
  <si>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</si>
  <si>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</si>
  <si>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</si>
  <si>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</si>
  <si>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</si>
  <si>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</si>
  <si>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</si>
  <si>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</si>
  <si>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</si>
  <si>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</si>
  <si>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</si>
  <si>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</si>
  <si>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</si>
  <si>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</si>
  <si>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</si>
  <si>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</si>
  <si>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</si>
  <si>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</si>
  <si>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</si>
  <si>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</si>
  <si>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</si>
  <si>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</si>
  <si>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</si>
  <si>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</si>
  <si>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</si>
  <si>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</si>
  <si>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</si>
  <si>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</si>
  <si>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</si>
  <si>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</si>
  <si>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</si>
  <si>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</si>
  <si>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</si>
  <si>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</si>
  <si>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</si>
  <si>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</si>
  <si>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</si>
  <si>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</si>
  <si>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</si>
  <si>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</si>
  <si>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</si>
  <si>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</si>
  <si>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</si>
  <si>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</si>
  <si>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</si>
  <si>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</si>
  <si>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</si>
  <si>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</si>
  <si>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</si>
  <si>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</si>
  <si>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</si>
  <si>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</si>
  <si>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</si>
  <si>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</si>
  <si>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</si>
  <si>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</si>
  <si>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</si>
  <si>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</si>
  <si>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</si>
  <si>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</si>
  <si>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</si>
  <si>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</si>
  <si>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</si>
  <si>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</si>
  <si>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</si>
  <si>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</si>
  <si>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</si>
  <si>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</si>
  <si>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</si>
  <si>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</si>
  <si>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</si>
  <si>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</si>
  <si>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</si>
  <si>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</si>
  <si>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</si>
  <si>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</si>
  <si>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</si>
  <si>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</si>
  <si>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</si>
  <si>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</si>
  <si>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</si>
  <si>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</si>
  <si>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</si>
  <si>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</si>
  <si>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</si>
  <si>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</si>
  <si>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</si>
  <si>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</si>
  <si>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</si>
  <si>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</si>
  <si>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</si>
  <si>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</si>
  <si>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</si>
  <si>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</si>
  <si>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</si>
  <si>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</si>
  <si>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</si>
  <si>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</si>
  <si>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</si>
  <si>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</si>
  <si>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</si>
  <si>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</si>
  <si>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</si>
  <si>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</si>
  <si>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</si>
  <si>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</si>
  <si>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</si>
  <si>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</si>
  <si>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</si>
  <si>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</si>
  <si>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</si>
  <si>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</si>
  <si>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</si>
  <si>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</si>
  <si>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</si>
  <si>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</si>
  <si>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</si>
  <si>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</si>
  <si>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</si>
  <si>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</si>
  <si>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</si>
  <si>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</si>
  <si>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</si>
  <si>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</si>
  <si>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</si>
  <si>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</si>
  <si>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</si>
  <si>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</si>
  <si>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</si>
  <si>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</si>
  <si>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</si>
  <si>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</si>
  <si>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</si>
  <si>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</si>
  <si>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</si>
  <si>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</si>
  <si>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</si>
  <si>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</si>
  <si>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</si>
  <si>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</si>
  <si>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</si>
  <si>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</si>
  <si>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</si>
  <si>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</si>
  <si>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</si>
  <si>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</si>
  <si>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</si>
  <si>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</si>
  <si>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</si>
  <si>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</si>
  <si>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</si>
  <si>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</si>
  <si>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</si>
  <si>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</si>
  <si>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</si>
  <si>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</si>
  <si>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</si>
  <si>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</si>
  <si>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</si>
  <si>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</si>
  <si>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</si>
  <si>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</si>
  <si>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</si>
  <si>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</si>
  <si>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</si>
  <si>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</si>
  <si>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</si>
  <si>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</si>
  <si>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</si>
  <si>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</si>
  <si>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</si>
  <si>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</si>
  <si>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</si>
  <si>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</si>
  <si>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</si>
  <si>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</si>
  <si>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</si>
  <si>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</si>
  <si>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</si>
  <si>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</si>
  <si>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</si>
  <si>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</si>
  <si>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</si>
  <si>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</si>
  <si>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</si>
  <si>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</si>
  <si>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</si>
  <si>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</si>
  <si>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</si>
  <si>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</si>
  <si>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</si>
  <si>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</si>
  <si>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</si>
  <si>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</si>
  <si>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</si>
  <si>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</si>
  <si>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</si>
  <si>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</si>
  <si>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</si>
  <si>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</si>
  <si>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</si>
  <si>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</si>
  <si>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</si>
  <si>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</si>
  <si>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</si>
  <si>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</si>
  <si>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</si>
  <si>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</si>
  <si>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</si>
  <si>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</si>
  <si>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</si>
  <si>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</si>
  <si>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</si>
  <si>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</si>
  <si>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</si>
  <si>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</si>
  <si>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</si>
  <si>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</si>
  <si>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</si>
  <si>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</si>
  <si>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</si>
  <si>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</si>
  <si>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</si>
  <si>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</si>
  <si>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</si>
  <si>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</si>
  <si>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</si>
  <si>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</si>
  <si>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</si>
  <si>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</si>
  <si>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</si>
  <si>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</si>
  <si>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</si>
  <si>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</si>
  <si>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</si>
  <si>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</si>
  <si>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</si>
  <si>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</si>
  <si>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</si>
  <si>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</si>
  <si>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</si>
  <si>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</si>
  <si>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</si>
  <si>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</si>
  <si>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</si>
  <si>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</si>
  <si>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</si>
  <si>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</si>
  <si>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</si>
  <si>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</si>
  <si>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</si>
  <si>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</si>
  <si>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</si>
  <si>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</si>
  <si>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</si>
  <si>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</si>
  <si>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</si>
  <si>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</si>
  <si>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</si>
  <si>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</si>
  <si>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</si>
  <si>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</si>
  <si>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</si>
  <si>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</si>
  <si>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</si>
  <si>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</si>
  <si>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</si>
  <si>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</si>
  <si>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</si>
  <si>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</si>
  <si>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</si>
  <si>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</si>
  <si>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</si>
  <si>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</si>
  <si>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</si>
  <si>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</si>
  <si>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</si>
  <si>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</si>
  <si>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</si>
  <si>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</si>
  <si>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</si>
  <si>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</si>
  <si>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</si>
  <si>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</si>
  <si>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</si>
  <si>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</si>
  <si>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</si>
  <si>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</si>
  <si>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</si>
  <si>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</si>
  <si>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</si>
  <si>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</si>
  <si>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</si>
  <si>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</si>
  <si>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</si>
  <si>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</si>
  <si>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</si>
  <si>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</si>
  <si>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</si>
  <si>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</si>
  <si>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</si>
  <si>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</si>
  <si>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</si>
  <si>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</si>
  <si>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</si>
  <si>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</si>
  <si>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</si>
  <si>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</si>
  <si>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</si>
  <si>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</si>
  <si>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</si>
  <si>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</si>
  <si>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</si>
  <si>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</si>
  <si>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</si>
  <si>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</si>
  <si>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</si>
  <si>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</si>
  <si>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</si>
  <si>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</si>
  <si>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</si>
  <si>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</si>
  <si>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</si>
  <si>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</si>
  <si>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</si>
  <si>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</si>
  <si>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</si>
  <si>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</si>
  <si>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</si>
  <si>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</si>
  <si>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</si>
  <si>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</si>
  <si>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</si>
  <si>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</si>
  <si>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</si>
  <si>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</si>
  <si>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</si>
  <si>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</si>
  <si>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</si>
  <si>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</si>
  <si>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</si>
  <si>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</si>
  <si>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</si>
  <si>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</si>
  <si>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</si>
  <si>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</si>
  <si>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</si>
  <si>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</si>
  <si>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</si>
  <si>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</si>
  <si>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</si>
  <si>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</si>
  <si>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</si>
  <si>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</si>
  <si>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</si>
  <si>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</si>
  <si>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</si>
  <si>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</si>
  <si>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</si>
  <si>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</si>
  <si>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</si>
  <si>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</si>
  <si>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</si>
  <si>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</si>
  <si>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</si>
  <si>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</si>
  <si>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</si>
  <si>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</si>
  <si>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</si>
  <si>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</si>
  <si>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</si>
  <si>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</si>
  <si>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</si>
  <si>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</si>
  <si>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</si>
  <si>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</si>
  <si>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</si>
  <si>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</si>
  <si>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</si>
  <si>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</si>
  <si>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</si>
  <si>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</si>
  <si>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</si>
  <si>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</si>
  <si>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</si>
  <si>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</si>
  <si>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</si>
  <si>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</si>
  <si>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</si>
  <si>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</si>
  <si>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</si>
  <si>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</si>
  <si>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</si>
  <si>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</si>
  <si>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</si>
  <si>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</si>
  <si>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</si>
  <si>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</si>
  <si>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</si>
  <si>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</si>
  <si>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</si>
  <si>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</si>
  <si>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</si>
  <si>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</si>
  <si>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</si>
  <si>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</si>
  <si>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</si>
  <si>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</si>
  <si>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</si>
  <si>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</si>
  <si>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</si>
  <si>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</si>
  <si>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</si>
  <si>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</si>
  <si>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</si>
  <si>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</si>
  <si>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</si>
  <si>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</si>
  <si>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</si>
  <si>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</si>
  <si>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</si>
  <si>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</si>
  <si>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</si>
  <si>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</si>
  <si>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</si>
  <si>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</si>
  <si>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</si>
  <si>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</si>
  <si>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</si>
  <si>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</si>
  <si>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</si>
  <si>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</si>
  <si>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</si>
  <si>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</si>
  <si>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</si>
  <si>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</si>
  <si>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</si>
  <si>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</si>
  <si>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</si>
  <si>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</si>
  <si>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</si>
  <si>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</si>
  <si>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</si>
  <si>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</si>
  <si>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</si>
  <si>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</si>
  <si>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</si>
  <si>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</si>
  <si>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</si>
  <si>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</si>
  <si>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</si>
  <si>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</si>
  <si>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</si>
  <si>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</si>
  <si>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</si>
  <si>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</si>
  <si>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</si>
  <si>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</si>
  <si>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</si>
  <si>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</si>
  <si>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</si>
  <si>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</si>
  <si>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</si>
  <si>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</si>
  <si>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</si>
  <si>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</si>
  <si>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</si>
  <si>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</si>
  <si>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</si>
  <si>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</si>
  <si>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</si>
  <si>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</si>
  <si>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</si>
  <si>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</si>
  <si>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</si>
  <si>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</si>
  <si>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</si>
  <si>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</si>
  <si>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</si>
  <si>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</si>
  <si>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</si>
  <si>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</si>
  <si>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</si>
  <si>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</si>
  <si>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</si>
  <si>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</si>
  <si>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</si>
  <si>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</si>
  <si>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</si>
  <si>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</si>
  <si>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</si>
  <si>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</si>
  <si>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</si>
  <si>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</si>
  <si>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</si>
  <si>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</si>
  <si>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</si>
  <si>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</si>
  <si>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</si>
  <si>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</si>
  <si>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</si>
  <si>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</si>
  <si>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</si>
  <si>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</si>
  <si>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</si>
  <si>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</si>
  <si>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</si>
  <si>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</si>
  <si>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</si>
  <si>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</si>
  <si>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</si>
  <si>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</si>
  <si>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</si>
  <si>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</si>
  <si>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</si>
  <si>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</si>
  <si>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</si>
  <si>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</si>
  <si>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</si>
  <si>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</si>
  <si>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</si>
  <si>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</si>
  <si>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</si>
  <si>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</si>
  <si>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</si>
  <si>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</si>
  <si>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</si>
  <si>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</si>
  <si>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</si>
  <si>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</si>
  <si>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</si>
  <si>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</si>
  <si>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</si>
  <si>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</si>
  <si>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</si>
  <si>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</si>
  <si>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</si>
  <si>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</si>
  <si>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</si>
  <si>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</si>
  <si>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</si>
  <si>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</si>
  <si>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</si>
  <si>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</si>
  <si>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</si>
  <si>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</si>
  <si>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</si>
  <si>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</si>
  <si>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</si>
  <si>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</si>
  <si>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</si>
  <si>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</si>
  <si>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</si>
  <si>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</si>
  <si>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</si>
  <si>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</si>
  <si>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</si>
  <si>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</si>
  <si>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</si>
  <si>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</si>
  <si>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</si>
  <si>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</si>
  <si>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</si>
  <si>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</si>
  <si>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</si>
  <si>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</si>
  <si>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</si>
  <si>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</si>
  <si>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</si>
  <si>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</si>
  <si>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</si>
  <si>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</si>
  <si>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</si>
  <si>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</si>
  <si>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</si>
  <si>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</si>
  <si>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</si>
  <si>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</si>
  <si>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</si>
  <si>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</si>
  <si>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</si>
  <si>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</si>
  <si>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</si>
  <si>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</si>
  <si>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</si>
  <si>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</si>
  <si>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</si>
  <si>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</si>
  <si>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</si>
  <si>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</si>
  <si>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</si>
  <si>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</si>
  <si>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</si>
  <si>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</si>
  <si>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</si>
  <si>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</si>
  <si>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</si>
  <si>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</si>
  <si>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</si>
  <si>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</si>
  <si>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</si>
  <si>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</si>
  <si>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</si>
  <si>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</si>
  <si>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</si>
  <si>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</si>
  <si>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</si>
  <si>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</si>
  <si>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</si>
  <si>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</si>
  <si>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</si>
  <si>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</si>
  <si>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</si>
  <si>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</si>
  <si>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</si>
  <si>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</si>
  <si>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</si>
  <si>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</si>
  <si>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</si>
  <si>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</si>
  <si>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</si>
  <si>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</si>
  <si>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</si>
  <si>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</si>
  <si>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</si>
  <si>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</si>
  <si>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</si>
  <si>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</si>
  <si>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</si>
  <si>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</si>
  <si>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</si>
  <si>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</si>
  <si>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</si>
  <si>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</si>
  <si>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</si>
  <si>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</si>
  <si>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</si>
  <si>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</si>
  <si>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</si>
  <si>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</si>
  <si>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</si>
  <si>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</si>
  <si>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</si>
  <si>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</si>
  <si>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</si>
  <si>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</si>
  <si>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</si>
  <si>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</si>
  <si>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</si>
  <si>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</si>
  <si>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</si>
  <si>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</si>
  <si>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</si>
  <si>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</si>
  <si>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</si>
  <si>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</si>
  <si>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</si>
  <si>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</si>
  <si>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</si>
  <si>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</si>
  <si>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</si>
  <si>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</si>
  <si>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</si>
  <si>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</si>
  <si>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</si>
  <si>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</si>
  <si>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</si>
  <si>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</si>
  <si>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</si>
  <si>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</si>
  <si>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</si>
  <si>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</si>
  <si>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</si>
  <si>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</si>
  <si>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</si>
  <si>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</si>
  <si>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</si>
  <si>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</si>
  <si>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</si>
  <si>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</si>
  <si>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</si>
  <si>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</si>
  <si>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</si>
  <si>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</si>
  <si>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</si>
  <si>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</si>
  <si>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</si>
  <si>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</si>
  <si>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</si>
  <si>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</si>
  <si>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</si>
  <si>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</si>
  <si>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</si>
  <si>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</si>
  <si>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</si>
  <si>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</si>
  <si>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</si>
  <si>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</si>
  <si>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</si>
  <si>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</si>
  <si>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</si>
  <si>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</si>
  <si>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</si>
  <si>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</si>
  <si>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</si>
  <si>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</si>
  <si>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</si>
  <si>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</si>
  <si>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</si>
  <si>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</si>
  <si>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</si>
  <si>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</si>
  <si>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</si>
  <si>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</si>
  <si>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</si>
  <si>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</si>
  <si>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</si>
  <si>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</si>
  <si>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</si>
  <si>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</si>
  <si>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</si>
  <si>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</si>
  <si>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</si>
  <si>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</si>
  <si>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</si>
  <si>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</si>
  <si>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</si>
  <si>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</si>
  <si>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</si>
  <si>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</si>
  <si>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</si>
  <si>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</si>
  <si>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</si>
  <si>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</si>
  <si>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</si>
  <si>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</si>
  <si>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</si>
  <si>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</si>
  <si>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</si>
  <si>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</si>
  <si>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</si>
  <si>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</si>
  <si>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</si>
  <si>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</si>
  <si>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</si>
  <si>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</si>
  <si>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</si>
  <si>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</si>
  <si>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</si>
  <si>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</si>
  <si>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</si>
  <si>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</si>
  <si>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</si>
  <si>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</si>
  <si>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</si>
  <si>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</si>
  <si>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</si>
  <si>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</si>
  <si>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</si>
  <si>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</si>
  <si>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</si>
  <si>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</si>
  <si>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</si>
  <si>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</si>
  <si>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</si>
  <si>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</si>
  <si>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</si>
  <si>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</si>
  <si>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</si>
  <si>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</si>
  <si>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</si>
  <si>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</si>
  <si>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</si>
  <si>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</si>
  <si>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</si>
  <si>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</si>
  <si>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</si>
  <si>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</si>
  <si>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</si>
  <si>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</si>
  <si>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</si>
  <si>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</si>
  <si>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</si>
  <si>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</si>
  <si>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</si>
  <si>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</si>
  <si>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</si>
  <si>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</si>
  <si>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</si>
  <si>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</si>
  <si>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</si>
  <si>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</si>
  <si>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</si>
  <si>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</si>
  <si>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</si>
  <si>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</si>
  <si>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</si>
  <si>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</si>
  <si>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</si>
  <si>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</si>
  <si>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</si>
  <si>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</si>
  <si>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</si>
  <si>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</si>
  <si>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</si>
  <si>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</si>
  <si>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</si>
  <si>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</si>
  <si>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</si>
  <si>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</si>
  <si>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</si>
  <si>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</si>
  <si>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</si>
  <si>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</si>
  <si>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</si>
  <si>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</si>
  <si>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</si>
  <si>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</si>
  <si>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</si>
  <si>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</si>
  <si>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</si>
  <si>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</si>
  <si>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</si>
  <si>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</si>
  <si>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</si>
  <si>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</si>
  <si>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</si>
  <si>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</si>
  <si>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</si>
  <si>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</si>
  <si>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</si>
  <si>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</si>
  <si>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</si>
  <si>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</si>
  <si>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</si>
  <si>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</si>
  <si>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</si>
  <si>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</si>
  <si>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</si>
  <si>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</si>
  <si>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</si>
  <si>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</si>
  <si>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</si>
  <si>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</si>
  <si>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</si>
  <si>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</si>
  <si>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</si>
  <si>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</si>
  <si>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</si>
  <si>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</si>
  <si>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</si>
  <si>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</si>
  <si>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</si>
  <si>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</si>
  <si>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</si>
  <si>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</si>
  <si>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</si>
  <si>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</si>
  <si>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</si>
  <si>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</si>
  <si>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</si>
  <si>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</si>
  <si>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</si>
  <si>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</si>
  <si>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</si>
  <si>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</si>
  <si>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</si>
  <si>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</si>
  <si>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</si>
  <si>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</si>
  <si>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</si>
  <si>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</si>
  <si>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</si>
  <si>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</si>
  <si>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</si>
  <si>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</si>
  <si>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</si>
  <si>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</si>
  <si>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</si>
  <si>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</si>
  <si>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</si>
  <si>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</si>
  <si>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</si>
  <si>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</si>
  <si>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</si>
  <si>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</si>
  <si>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</si>
  <si>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</si>
  <si>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</si>
  <si>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</si>
  <si>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</si>
  <si>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</si>
  <si>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</si>
  <si>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</si>
  <si>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</si>
  <si>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</si>
  <si>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</si>
  <si>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</si>
  <si>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</si>
  <si>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</si>
  <si>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</si>
  <si>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</si>
  <si>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</si>
  <si>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</si>
  <si>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</si>
  <si>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</si>
  <si>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</si>
  <si>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</si>
  <si>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</si>
  <si>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</si>
  <si>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</si>
  <si>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</si>
  <si>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</si>
  <si>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</si>
  <si>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</si>
  <si>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</si>
  <si>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</si>
  <si>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</si>
  <si>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</si>
  <si>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</si>
  <si>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</si>
  <si>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</si>
  <si>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</si>
  <si>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</si>
  <si>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</si>
  <si>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</si>
  <si>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</si>
  <si>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</si>
  <si>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</si>
  <si>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</si>
  <si>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</si>
  <si>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</si>
  <si>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</si>
  <si>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</si>
  <si>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</si>
  <si>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</si>
  <si>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</si>
  <si>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</si>
  <si>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</si>
  <si>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</si>
  <si>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</si>
  <si>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</si>
  <si>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</si>
  <si>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</si>
  <si>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</si>
  <si>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</si>
  <si>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</si>
  <si>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</si>
  <si>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</si>
  <si>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</si>
  <si>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</si>
  <si>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</si>
  <si>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</si>
  <si>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</si>
  <si>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</si>
  <si>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</si>
  <si>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</si>
  <si>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</si>
  <si>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</si>
  <si>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</si>
  <si>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</si>
  <si>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</si>
  <si>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</si>
  <si>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</si>
  <si>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</si>
  <si>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</si>
  <si>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</si>
  <si>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</si>
  <si>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</si>
  <si>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</si>
  <si>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</si>
  <si>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</si>
  <si>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</si>
  <si>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</si>
  <si>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</si>
  <si>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</si>
  <si>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</si>
  <si>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</si>
  <si>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</si>
  <si>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</si>
  <si>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</si>
  <si>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</si>
  <si>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</si>
  <si>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</si>
  <si>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</si>
  <si>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</si>
  <si>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</si>
  <si>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</si>
  <si>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</si>
  <si>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</si>
  <si>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</si>
  <si>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</si>
  <si>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</si>
  <si>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</si>
  <si>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</si>
  <si>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</si>
  <si>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</si>
  <si>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</si>
  <si>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</si>
  <si>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</si>
  <si>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</si>
  <si>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</si>
  <si>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</si>
  <si>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</si>
  <si>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</si>
  <si>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</si>
  <si>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</si>
  <si>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</si>
  <si>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</si>
  <si>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</si>
  <si>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</si>
  <si>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</si>
  <si>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</si>
  <si>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</si>
  <si>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</si>
  <si>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</si>
  <si>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</si>
  <si>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</si>
  <si>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</si>
  <si>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</si>
  <si>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</si>
  <si>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</si>
  <si>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</si>
  <si>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</si>
  <si>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</si>
  <si>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</si>
  <si>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</si>
  <si>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</si>
  <si>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</si>
  <si>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</si>
  <si>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</si>
  <si>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</si>
  <si>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</si>
  <si>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</si>
  <si>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</si>
  <si>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</si>
  <si>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</si>
  <si>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</si>
  <si>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</si>
  <si>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</si>
  <si>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</si>
  <si>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</si>
  <si>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</si>
  <si>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</si>
  <si>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</si>
  <si>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</si>
  <si>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</si>
  <si>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</si>
  <si>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</si>
  <si>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</si>
  <si>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</si>
  <si>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</si>
  <si>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</si>
  <si>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</si>
  <si>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</si>
  <si>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</si>
  <si>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</si>
  <si>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</si>
  <si>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</si>
  <si>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</si>
  <si>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</si>
  <si>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</si>
  <si>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</si>
  <si>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</si>
  <si>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</si>
  <si>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</si>
  <si>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</si>
  <si>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</si>
  <si>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</si>
  <si>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</si>
  <si>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</si>
  <si>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</si>
  <si>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</si>
  <si>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</si>
  <si>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</si>
  <si>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</si>
  <si>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</si>
  <si>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</si>
  <si>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</si>
  <si>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</si>
  <si>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</si>
  <si>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</si>
  <si>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</si>
  <si>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</si>
  <si>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</si>
  <si>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</si>
  <si>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</si>
  <si>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</si>
  <si>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</si>
  <si>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</si>
  <si>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</si>
  <si>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</si>
  <si>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</si>
  <si>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</si>
  <si>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</si>
  <si>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</si>
  <si>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</si>
  <si>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</si>
  <si>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</si>
  <si>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</si>
  <si>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</si>
  <si>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</si>
  <si>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</si>
  <si>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</si>
  <si>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</si>
  <si>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</si>
  <si>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</si>
  <si>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</si>
  <si>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</si>
  <si>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</si>
  <si>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</si>
  <si>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</si>
  <si>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</si>
  <si>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</si>
  <si>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</si>
  <si>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</si>
  <si>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</si>
  <si>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</si>
  <si>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</si>
  <si>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</si>
  <si>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</si>
  <si>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</si>
  <si>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</si>
  <si>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</si>
  <si>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</si>
  <si>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</si>
  <si>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</si>
  <si>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</si>
  <si>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</si>
  <si>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</si>
  <si>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</si>
  <si>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</si>
  <si>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</si>
  <si>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</si>
  <si>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</si>
  <si>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</si>
  <si>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</si>
  <si>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</si>
  <si>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</si>
  <si>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</si>
  <si>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</si>
  <si>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</si>
  <si>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</si>
  <si>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</si>
  <si>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</si>
  <si>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</si>
  <si>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</si>
  <si>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</si>
  <si>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</si>
  <si>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</si>
  <si>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</si>
  <si>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</si>
  <si>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</si>
  <si>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</si>
  <si>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</si>
  <si>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</si>
  <si>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</si>
  <si>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</si>
  <si>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</si>
  <si>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</si>
  <si>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</si>
  <si>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</si>
  <si>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</si>
  <si>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</si>
  <si>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</si>
  <si>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</si>
  <si>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</si>
  <si>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</si>
  <si>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</si>
  <si>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</si>
  <si>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</si>
  <si>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</si>
  <si>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</si>
  <si>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</si>
  <si>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</si>
  <si>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</si>
  <si>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</si>
  <si>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</si>
  <si>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</si>
  <si>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</si>
  <si>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</si>
  <si>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</si>
  <si>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</si>
  <si>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</si>
  <si>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</si>
  <si>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</si>
  <si>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</si>
  <si>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</si>
  <si>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</si>
  <si>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</si>
  <si>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</si>
  <si>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</si>
  <si>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</si>
  <si>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</si>
  <si>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</si>
  <si>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</si>
  <si>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</si>
  <si>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</si>
  <si>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</si>
  <si>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</si>
  <si>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</si>
  <si>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</si>
  <si>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</si>
  <si>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</si>
  <si>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</si>
  <si>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</si>
  <si>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</si>
  <si>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</si>
  <si>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</si>
  <si>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</si>
  <si>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</si>
  <si>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</si>
  <si>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</si>
  <si>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</si>
  <si>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</si>
  <si>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</si>
  <si>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</si>
  <si>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</si>
  <si>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</si>
  <si>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</si>
  <si>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</si>
  <si>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</si>
  <si>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</si>
  <si>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</si>
  <si>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</si>
  <si>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</si>
  <si>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</si>
  <si>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</si>
  <si>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</si>
  <si>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</si>
  <si>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</si>
  <si>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</si>
  <si>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</si>
  <si>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</si>
  <si>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</si>
  <si>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</si>
  <si>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</si>
  <si>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</si>
  <si>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</si>
  <si>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</si>
  <si>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</si>
  <si>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</si>
  <si>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</si>
  <si>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</si>
  <si>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</si>
  <si>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</si>
  <si>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</si>
  <si>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</si>
  <si>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</si>
  <si>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</si>
  <si>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</si>
  <si>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</si>
  <si>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</si>
  <si>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</si>
  <si>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</si>
  <si>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</si>
  <si>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</si>
  <si>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</si>
  <si>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</si>
  <si>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</si>
  <si>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</si>
  <si>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</si>
  <si>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</si>
  <si>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</si>
  <si>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</si>
  <si>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</si>
  <si>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</si>
  <si>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</si>
  <si>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</si>
  <si>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</si>
  <si>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</si>
  <si>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</si>
  <si>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</si>
  <si>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</si>
  <si>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</si>
  <si>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</si>
  <si>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</si>
  <si>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</si>
  <si>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</si>
  <si>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</si>
  <si>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</si>
  <si>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</si>
  <si>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</si>
  <si>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</si>
  <si>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</si>
  <si>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</si>
  <si>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</si>
  <si>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</si>
  <si>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</si>
  <si>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</si>
  <si>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</si>
  <si>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</si>
  <si>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</si>
  <si>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</si>
  <si>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</si>
  <si>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</si>
  <si>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</si>
  <si>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</si>
  <si>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</si>
  <si>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</si>
  <si>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</si>
  <si>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</si>
  <si>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</si>
  <si>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</si>
  <si>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</si>
  <si>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</si>
  <si>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</si>
  <si>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</si>
  <si>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</si>
  <si>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</si>
  <si>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</si>
  <si>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</si>
  <si>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</si>
  <si>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</si>
  <si>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</si>
  <si>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</si>
  <si>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</si>
  <si>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</si>
  <si>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</si>
  <si>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</si>
  <si>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</si>
  <si>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</si>
  <si>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</si>
  <si>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</si>
  <si>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</si>
  <si>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</si>
  <si>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</si>
  <si>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</si>
  <si>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</si>
  <si>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</si>
  <si>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</si>
  <si>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</si>
  <si>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</si>
  <si>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</si>
  <si>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</si>
  <si>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</si>
  <si>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</si>
  <si>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</si>
  <si>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</si>
  <si>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</si>
  <si>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</si>
  <si>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</si>
  <si>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</si>
  <si>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</si>
  <si>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</si>
  <si>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</si>
  <si>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</si>
  <si>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</si>
  <si>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</si>
  <si>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</si>
  <si>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</si>
  <si>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</si>
  <si>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</si>
  <si>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</si>
  <si>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</si>
  <si>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</si>
  <si>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</si>
  <si>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</si>
  <si>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</si>
  <si>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</si>
  <si>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</si>
  <si>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</si>
  <si>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</si>
  <si>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</si>
  <si>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</si>
  <si>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</si>
  <si>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</si>
  <si>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</si>
  <si>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</si>
  <si>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</si>
  <si>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</si>
  <si>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</si>
  <si>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</si>
  <si>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</si>
  <si>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</si>
  <si>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</si>
  <si>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</si>
  <si>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</si>
  <si>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</si>
  <si>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</si>
  <si>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</si>
  <si>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</si>
  <si>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</si>
  <si>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</si>
  <si>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</si>
  <si>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</si>
  <si>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</si>
  <si>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</si>
  <si>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</si>
  <si>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</si>
  <si>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</si>
  <si>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</si>
  <si>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</si>
  <si>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</si>
  <si>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</si>
  <si>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</si>
  <si>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</si>
  <si>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</si>
  <si>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</si>
  <si>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</si>
  <si>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</si>
  <si>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</si>
  <si>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</si>
  <si>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</si>
  <si>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</si>
  <si>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</si>
  <si>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</si>
  <si>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</si>
  <si>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</si>
  <si>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</si>
  <si>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</si>
  <si>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</si>
  <si>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</si>
  <si>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</si>
  <si>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</si>
  <si>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</si>
  <si>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</si>
  <si>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</si>
  <si>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</si>
  <si>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</si>
  <si>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</si>
  <si>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</si>
  <si>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</si>
  <si>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</si>
  <si>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</si>
  <si>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</si>
  <si>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</si>
  <si>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</si>
  <si>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</si>
  <si>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</si>
  <si>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</si>
  <si>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</si>
  <si>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</si>
  <si>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</si>
  <si>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</si>
  <si>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</si>
  <si>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</si>
  <si>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</si>
  <si>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</si>
  <si>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</si>
  <si>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</si>
  <si>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</si>
  <si>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</si>
  <si>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</si>
  <si>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</si>
  <si>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</si>
  <si>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</si>
  <si>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</si>
  <si>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</si>
  <si>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</si>
  <si>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</si>
  <si>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</si>
  <si>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</si>
  <si>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</si>
  <si>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</si>
  <si>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</si>
  <si>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</si>
  <si>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</si>
  <si>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</si>
  <si>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</si>
  <si>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</si>
  <si>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</si>
  <si>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</si>
  <si>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</si>
  <si>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</si>
  <si>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</si>
  <si>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</si>
  <si>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</si>
  <si>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</si>
  <si>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</si>
  <si>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</si>
  <si>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</si>
  <si>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</si>
  <si>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</si>
  <si>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</si>
  <si>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</si>
  <si>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</si>
  <si>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</si>
  <si>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</si>
  <si>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</si>
  <si>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</si>
  <si>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</si>
  <si>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</si>
  <si>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</si>
  <si>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</si>
  <si>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</si>
  <si>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</si>
  <si>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</si>
  <si>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</si>
  <si>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</si>
  <si>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</si>
  <si>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</si>
  <si>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</si>
  <si>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</si>
  <si>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</si>
  <si>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</si>
  <si>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</si>
  <si>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</si>
  <si>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</si>
  <si>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</si>
  <si>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</si>
  <si>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</si>
  <si>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</si>
  <si>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</si>
  <si>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</si>
  <si>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</si>
  <si>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</si>
  <si>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</si>
  <si>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</si>
  <si>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</si>
  <si>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</si>
  <si>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</si>
  <si>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</si>
  <si>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</si>
  <si>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</si>
  <si>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</si>
  <si>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</si>
  <si>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</si>
  <si>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</si>
  <si>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</si>
  <si>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</si>
  <si>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</si>
  <si>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</si>
  <si>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</si>
  <si>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</si>
  <si>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</si>
  <si>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</si>
  <si>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</si>
  <si>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</si>
  <si>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</si>
  <si>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</si>
  <si>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</si>
  <si>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</si>
  <si>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</si>
  <si>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</si>
  <si>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</si>
  <si>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</si>
  <si>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</si>
  <si>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</si>
  <si>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</si>
  <si>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</si>
  <si>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</si>
  <si>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</si>
  <si>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</si>
  <si>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</si>
  <si>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</si>
  <si>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</si>
  <si>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</si>
  <si>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</si>
  <si>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</si>
  <si>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</si>
  <si>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</si>
  <si>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</si>
  <si>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</si>
  <si>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</si>
  <si>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</si>
  <si>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</si>
  <si>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</si>
  <si>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</si>
  <si>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</si>
  <si>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</si>
  <si>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</si>
  <si>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</si>
  <si>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</si>
  <si>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</si>
  <si>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</si>
  <si>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</si>
  <si>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</si>
  <si>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</si>
  <si>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</si>
  <si>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</si>
  <si>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</si>
  <si>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</si>
  <si>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</si>
  <si>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</si>
  <si>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</si>
  <si>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</si>
  <si>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</si>
  <si>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</si>
  <si>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</si>
  <si>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</si>
  <si>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</si>
  <si>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</si>
  <si>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</si>
  <si>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</si>
  <si>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</si>
  <si>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</si>
  <si>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</si>
  <si>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</si>
  <si>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</si>
  <si>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</si>
  <si>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</si>
  <si>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</si>
  <si>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</si>
  <si>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</si>
  <si>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</si>
  <si>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</si>
  <si>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</si>
  <si>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</si>
  <si>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</si>
  <si>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</si>
  <si>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</si>
  <si>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</si>
  <si>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</si>
  <si>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</si>
  <si>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</si>
  <si>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</si>
  <si>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</si>
  <si>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</si>
  <si>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</si>
  <si>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</si>
  <si>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</si>
  <si>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</si>
  <si>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</si>
  <si>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</si>
  <si>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</si>
  <si>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</si>
  <si>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</si>
  <si>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</si>
  <si>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</si>
  <si>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</si>
  <si>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</si>
  <si>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</si>
  <si>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</si>
  <si>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</si>
  <si>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</si>
  <si>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</si>
  <si>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</si>
  <si>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</si>
  <si>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</si>
  <si>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</si>
  <si>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</si>
  <si>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</si>
  <si>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</si>
  <si>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</si>
  <si>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</si>
  <si>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</si>
  <si>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</si>
  <si>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</si>
  <si>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</si>
  <si>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</si>
  <si>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</si>
  <si>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</si>
  <si>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</si>
  <si>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</si>
  <si>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</si>
  <si>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</si>
  <si>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</si>
  <si>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</si>
  <si>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</si>
  <si>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</si>
  <si>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</si>
  <si>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</si>
  <si>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</si>
  <si>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</si>
  <si>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</si>
  <si>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</si>
  <si>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</si>
  <si>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</si>
  <si>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</si>
  <si>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</si>
  <si>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</si>
  <si>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</si>
  <si>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</si>
  <si>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</si>
  <si>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</si>
  <si>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</si>
  <si>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</si>
  <si>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</si>
  <si>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</si>
  <si>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</si>
  <si>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</si>
  <si>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</si>
  <si>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</si>
  <si>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</si>
  <si>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</si>
  <si>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</si>
  <si>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</si>
  <si>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</si>
  <si>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</si>
  <si>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</si>
  <si>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</si>
  <si>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</si>
  <si>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</si>
  <si>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</si>
  <si>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</si>
  <si>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</si>
  <si>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</si>
  <si>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</si>
  <si>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</si>
  <si>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</si>
  <si>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</si>
  <si>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</si>
  <si>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</si>
  <si>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</si>
  <si>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</si>
  <si>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</si>
  <si>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</si>
  <si>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</si>
  <si>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</si>
  <si>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</si>
  <si>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</si>
  <si>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</si>
  <si>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</si>
  <si>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</si>
  <si>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</si>
  <si>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</si>
  <si>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</si>
  <si>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</si>
  <si>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</si>
  <si>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</si>
  <si>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</si>
  <si>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</si>
  <si>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</si>
  <si>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</si>
  <si>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</si>
  <si>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</si>
  <si>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</si>
  <si>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</si>
  <si>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</si>
  <si>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</si>
  <si>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</si>
  <si>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</si>
  <si>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</si>
  <si>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</si>
  <si>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</si>
  <si>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</si>
  <si>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</si>
  <si>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</si>
  <si>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</si>
  <si>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</si>
  <si>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</si>
  <si>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</si>
  <si>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</si>
  <si>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</si>
  <si>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</si>
  <si>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</si>
  <si>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</si>
  <si>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</si>
  <si>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</si>
  <si>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</si>
  <si>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</si>
  <si>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</si>
  <si>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</si>
  <si>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</si>
  <si>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</si>
  <si>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</si>
  <si>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</si>
  <si>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</si>
  <si>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</si>
  <si>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</si>
  <si>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</si>
  <si>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</si>
  <si>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</si>
  <si>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</si>
  <si>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</si>
  <si>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</si>
  <si>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</si>
  <si>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</si>
  <si>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</si>
  <si>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</si>
  <si>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</si>
  <si>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</si>
  <si>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</si>
  <si>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</si>
  <si>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</si>
  <si>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</si>
  <si>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</si>
  <si>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</si>
  <si>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</si>
  <si>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</si>
  <si>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</si>
  <si>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</si>
  <si>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</si>
  <si>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</si>
  <si>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</si>
  <si>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</si>
  <si>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</si>
  <si>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</si>
  <si>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</si>
  <si>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</si>
  <si>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</si>
  <si>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</si>
  <si>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</si>
  <si>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</si>
  <si>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</si>
  <si>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</si>
  <si>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</si>
  <si>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</si>
  <si>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</si>
  <si>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</si>
  <si>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</si>
  <si>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</si>
  <si>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</si>
  <si>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</si>
  <si>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</si>
  <si>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</si>
  <si>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</si>
  <si>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</si>
  <si>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</si>
  <si>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</si>
  <si>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</si>
  <si>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</si>
  <si>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</si>
  <si>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</si>
  <si>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</si>
  <si>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</si>
  <si>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</si>
  <si>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</si>
  <si>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</si>
  <si>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</si>
  <si>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</si>
  <si>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</si>
  <si>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</si>
  <si>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</si>
  <si>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</si>
  <si>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</si>
  <si>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</si>
  <si>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</si>
  <si>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</si>
  <si>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</si>
  <si>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</si>
  <si>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</si>
  <si>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</si>
  <si>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</si>
  <si>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</si>
  <si>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</si>
  <si>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</si>
  <si>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</si>
  <si>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</si>
  <si>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</si>
  <si>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</si>
  <si>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</si>
  <si>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</si>
  <si>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</si>
  <si>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</si>
  <si>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</si>
  <si>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</si>
  <si>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</si>
  <si>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</si>
  <si>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</si>
  <si>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</si>
  <si>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</si>
  <si>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</si>
  <si>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</si>
  <si>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</si>
  <si>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</si>
  <si>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</si>
  <si>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</si>
  <si>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</si>
  <si>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</si>
  <si>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</si>
  <si>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</si>
  <si>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</si>
  <si>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</si>
  <si>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</si>
  <si>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</si>
  <si>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</si>
  <si>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</si>
  <si>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</si>
  <si>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</si>
  <si>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</si>
  <si>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</si>
  <si>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</si>
  <si>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</si>
  <si>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</si>
  <si>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</si>
  <si>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</si>
  <si>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</si>
  <si>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</si>
  <si>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</si>
  <si>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</si>
  <si>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</si>
  <si>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</si>
  <si>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</si>
  <si>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</si>
  <si>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</si>
  <si>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</si>
  <si>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</si>
  <si>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</si>
  <si>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</si>
  <si>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</si>
  <si>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</si>
  <si>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</si>
  <si>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</si>
  <si>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</si>
  <si>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</si>
  <si>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</si>
  <si>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</si>
  <si>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</si>
  <si>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</si>
  <si>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</si>
  <si>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</si>
  <si>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</si>
  <si>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</si>
  <si>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</si>
  <si>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</si>
  <si>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</si>
  <si>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</si>
  <si>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</si>
  <si>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</si>
  <si>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</si>
  <si>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</si>
  <si>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</si>
  <si>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</si>
  <si>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</si>
  <si>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</si>
  <si>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</si>
  <si>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</si>
  <si>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</si>
  <si>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</si>
  <si>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</si>
  <si>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</si>
  <si>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</si>
  <si>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</si>
  <si>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</si>
  <si>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</si>
  <si>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</si>
  <si>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</si>
  <si>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</si>
  <si>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</si>
  <si>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</si>
  <si>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</si>
  <si>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</si>
  <si>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</si>
  <si>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</si>
  <si>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</si>
  <si>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</si>
  <si>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</si>
  <si>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</si>
  <si>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</si>
  <si>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</si>
  <si>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</si>
  <si>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</si>
  <si>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</si>
  <si>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</si>
  <si>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</si>
  <si>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</si>
  <si>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</si>
  <si>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</si>
  <si>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</si>
  <si>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</si>
  <si>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</si>
  <si>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</si>
  <si>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</si>
  <si>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</si>
  <si>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</si>
  <si>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</si>
  <si>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</si>
  <si>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</si>
  <si>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</si>
  <si>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</si>
  <si>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</si>
  <si>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</si>
  <si>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</si>
  <si>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</si>
  <si>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</si>
  <si>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</si>
  <si>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</si>
  <si>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</si>
  <si>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</si>
  <si>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</si>
  <si>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</si>
  <si>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</si>
  <si>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</si>
  <si>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</si>
  <si>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</si>
  <si>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</si>
  <si>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</si>
  <si>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</si>
  <si>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</si>
  <si>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</si>
  <si>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</si>
  <si>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</si>
  <si>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</si>
  <si>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</si>
  <si>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</si>
  <si>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</si>
  <si>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</si>
  <si>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</si>
  <si>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</si>
  <si>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</si>
  <si>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</si>
  <si>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</si>
  <si>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</si>
  <si>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</si>
  <si>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</si>
  <si>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</si>
  <si>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</si>
  <si>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</si>
  <si>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</si>
  <si>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</si>
  <si>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</si>
  <si>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</si>
  <si>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</si>
  <si>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</si>
  <si>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</si>
  <si>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</si>
  <si>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</si>
  <si>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</si>
  <si>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</si>
  <si>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</si>
  <si>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</si>
  <si>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</si>
  <si>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</si>
  <si>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</si>
  <si>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</si>
  <si>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</si>
  <si>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</si>
  <si>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</si>
  <si>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</si>
  <si>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</si>
  <si>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</si>
  <si>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</si>
  <si>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</si>
  <si>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</si>
  <si>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</si>
  <si>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</si>
  <si>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</si>
  <si>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</si>
  <si>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</si>
  <si>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</si>
  <si>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</si>
  <si>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</si>
  <si>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</si>
  <si>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</si>
  <si>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</si>
  <si>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</si>
  <si>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</si>
  <si>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</si>
  <si>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</si>
  <si>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</si>
  <si>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</si>
  <si>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</si>
  <si>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</si>
  <si>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</si>
  <si>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</si>
  <si>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</si>
  <si>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</si>
  <si>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</si>
  <si>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</si>
  <si>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</si>
  <si>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</si>
  <si>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</si>
  <si>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</si>
  <si>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</si>
  <si>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</si>
  <si>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</si>
  <si>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</si>
  <si>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</si>
  <si>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</si>
  <si>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</si>
  <si>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</si>
  <si>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</si>
  <si>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</si>
  <si>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</si>
  <si>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</si>
  <si>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</si>
  <si>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</si>
  <si>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</si>
  <si>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</si>
  <si>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</si>
  <si>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</si>
  <si>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</si>
  <si>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</si>
  <si>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</si>
  <si>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</si>
  <si>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</si>
  <si>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</si>
  <si>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</si>
  <si>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</si>
  <si>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</si>
  <si>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</si>
  <si>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</si>
  <si>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</si>
  <si>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</si>
  <si>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</si>
  <si>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</si>
  <si>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</si>
  <si>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</si>
  <si>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</si>
  <si>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</si>
  <si>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</si>
  <si>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</si>
  <si>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</si>
  <si>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</si>
  <si>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</si>
  <si>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</si>
  <si>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</si>
  <si>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</si>
  <si>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</si>
  <si>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</si>
  <si>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</si>
  <si>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</si>
  <si>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</si>
  <si>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</si>
  <si>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</si>
  <si>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</si>
  <si>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</si>
  <si>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</si>
  <si>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</si>
  <si>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</si>
  <si>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</si>
  <si>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</si>
  <si>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</si>
  <si>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</si>
  <si>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</si>
  <si>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</si>
  <si>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</si>
  <si>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</si>
  <si>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</si>
  <si>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</si>
  <si>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</si>
  <si>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</si>
  <si>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</si>
  <si>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</si>
  <si>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</si>
  <si>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</si>
  <si>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</si>
  <si>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</si>
  <si>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</si>
  <si>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</si>
  <si>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</si>
  <si>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</si>
  <si>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</si>
  <si>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</si>
  <si>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</si>
  <si>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</si>
  <si>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</si>
  <si>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</si>
  <si>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</si>
  <si>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</si>
  <si>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</si>
  <si>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</si>
  <si>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</si>
  <si>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</si>
  <si>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</si>
  <si>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</si>
  <si>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</si>
  <si>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</si>
  <si>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</si>
  <si>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</si>
  <si>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</si>
  <si>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</si>
  <si>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</si>
  <si>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</si>
  <si>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</si>
  <si>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</si>
  <si>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</si>
  <si>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</si>
  <si>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</si>
  <si>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</si>
  <si>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</si>
  <si>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</si>
  <si>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</si>
  <si>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</si>
  <si>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</si>
  <si>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</si>
  <si>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</si>
  <si>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</si>
  <si>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</si>
  <si>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</si>
  <si>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</si>
  <si>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</si>
  <si>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</si>
  <si>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</si>
  <si>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</si>
  <si>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</si>
  <si>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</si>
  <si>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</si>
  <si>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</si>
  <si>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</si>
  <si>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</si>
  <si>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</si>
  <si>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</si>
  <si>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</si>
  <si>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</si>
  <si>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</si>
  <si>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</si>
  <si>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</si>
  <si>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</si>
  <si>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</si>
  <si>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</si>
  <si>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</si>
  <si>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</si>
  <si>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</si>
  <si>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</si>
  <si>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</si>
  <si>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</si>
  <si>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</si>
  <si>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</si>
  <si>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</si>
  <si>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</si>
  <si>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</si>
  <si>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</si>
  <si>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</si>
  <si>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</si>
  <si>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</si>
  <si>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</si>
  <si>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</si>
  <si>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</si>
  <si>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</si>
  <si>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</si>
  <si>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</si>
  <si>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</si>
  <si>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</si>
  <si>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</si>
  <si>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</si>
  <si>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</si>
  <si>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</si>
  <si>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</si>
  <si>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</si>
  <si>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</si>
  <si>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</si>
  <si>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</si>
  <si>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</si>
  <si>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</si>
  <si>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</si>
  <si>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</si>
  <si>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</si>
  <si>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</si>
  <si>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</si>
  <si>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</si>
  <si>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</si>
  <si>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</si>
  <si>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</si>
  <si>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</si>
  <si>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</si>
  <si>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</si>
  <si>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</si>
  <si>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</si>
  <si>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</si>
  <si>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</si>
  <si>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</si>
  <si>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</si>
  <si>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</si>
  <si>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</si>
  <si>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</si>
  <si>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</si>
  <si>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</si>
  <si>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</si>
  <si>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</si>
  <si>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</si>
  <si>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</si>
  <si>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</si>
  <si>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</si>
  <si>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</si>
  <si>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</si>
  <si>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</si>
  <si>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</si>
  <si>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</si>
  <si>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</si>
  <si>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</si>
  <si>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</si>
  <si>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</si>
  <si>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</si>
  <si>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</si>
  <si>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</si>
  <si>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</si>
  <si>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</si>
  <si>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</si>
  <si>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</si>
  <si>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</si>
  <si>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</si>
  <si>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</si>
  <si>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</si>
  <si>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</si>
  <si>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</si>
  <si>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</si>
  <si>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</si>
  <si>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</si>
  <si>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</si>
  <si>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</si>
  <si>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</si>
  <si>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</si>
  <si>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</si>
  <si>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</si>
  <si>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</si>
  <si>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</si>
  <si>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</si>
  <si>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</si>
  <si>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</si>
  <si>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</si>
  <si>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</si>
  <si>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</si>
  <si>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</si>
  <si>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</si>
  <si>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</si>
  <si>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</si>
  <si>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</si>
  <si>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</si>
  <si>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</si>
  <si>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</si>
  <si>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</si>
  <si>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</si>
  <si>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</si>
  <si>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</si>
  <si>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</si>
  <si>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</si>
  <si>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</si>
  <si>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</si>
  <si>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</si>
  <si>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</si>
  <si>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</si>
  <si>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</si>
  <si>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</si>
  <si>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</si>
  <si>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</si>
  <si>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</si>
  <si>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</si>
  <si>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</si>
  <si>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</si>
  <si>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</si>
  <si>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</si>
  <si>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</si>
  <si>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</si>
  <si>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</si>
  <si>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</si>
  <si>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</si>
  <si>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</si>
  <si>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</si>
  <si>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</si>
  <si>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</si>
  <si>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</si>
  <si>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</si>
  <si>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</si>
  <si>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</si>
  <si>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</si>
  <si>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</si>
  <si>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</si>
  <si>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</si>
  <si>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</si>
  <si>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</si>
  <si>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</si>
  <si>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</si>
  <si>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</si>
  <si>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</si>
  <si>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</si>
  <si>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</si>
  <si>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</si>
  <si>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</si>
  <si>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</si>
  <si>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</si>
  <si>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</si>
  <si>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</si>
  <si>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</si>
  <si>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</si>
  <si>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</si>
  <si>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</si>
  <si>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</si>
  <si>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</si>
  <si>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</si>
  <si>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</si>
  <si>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</si>
  <si>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</si>
  <si>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</si>
  <si>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</si>
  <si>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</si>
  <si>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</si>
  <si>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</si>
  <si>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</si>
  <si>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</si>
  <si>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</si>
  <si>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</si>
  <si>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</si>
  <si>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</si>
  <si>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</si>
  <si>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</si>
  <si>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</si>
  <si>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</si>
  <si>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</si>
  <si>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</si>
  <si>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</si>
  <si>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</si>
  <si>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</si>
  <si>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</si>
  <si>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</si>
  <si>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</si>
  <si>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</si>
  <si>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</si>
  <si>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</si>
  <si>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</si>
  <si>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</si>
  <si>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</si>
  <si>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</si>
  <si>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</si>
  <si>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</si>
  <si>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</si>
  <si>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</si>
  <si>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</si>
  <si>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</si>
  <si>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</si>
  <si>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</si>
  <si>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</si>
  <si>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</si>
  <si>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</si>
  <si>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</si>
  <si>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</si>
  <si>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</si>
  <si>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</si>
  <si>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</si>
  <si>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</si>
  <si>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</si>
  <si>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</si>
  <si>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</si>
  <si>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</si>
  <si>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</si>
  <si>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</si>
  <si>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</si>
  <si>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</si>
  <si>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</si>
  <si>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</si>
  <si>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</si>
  <si>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</si>
  <si>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</si>
  <si>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</si>
  <si>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</si>
  <si>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</si>
  <si>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</si>
  <si>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</si>
  <si>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</si>
  <si>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</si>
  <si>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</si>
  <si>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</si>
  <si>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</si>
  <si>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</si>
  <si>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</si>
  <si>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</si>
  <si>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</si>
  <si>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</si>
  <si>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</si>
  <si>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</si>
  <si>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</si>
  <si>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</si>
  <si>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</si>
  <si>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</si>
  <si>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</si>
  <si>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</si>
  <si>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</si>
  <si>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</si>
  <si>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</si>
  <si>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</si>
  <si>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</si>
  <si>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</si>
  <si>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</si>
  <si>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</si>
  <si>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</si>
  <si>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</si>
  <si>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</si>
  <si>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</si>
  <si>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</si>
  <si>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</si>
  <si>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</si>
  <si>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</si>
  <si>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</si>
  <si>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</si>
  <si>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</si>
  <si>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</si>
  <si>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</si>
  <si>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</si>
  <si>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</si>
  <si>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</si>
  <si>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</si>
  <si>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</si>
  <si>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</si>
  <si>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</si>
  <si>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</si>
  <si>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</si>
  <si>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</si>
  <si>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</si>
  <si>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</si>
  <si>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</si>
  <si>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</si>
  <si>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</si>
  <si>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</si>
  <si>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</si>
  <si>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</si>
  <si>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</si>
  <si>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</si>
  <si>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</si>
  <si>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</si>
  <si>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</si>
  <si>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</si>
  <si>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</si>
  <si>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</si>
  <si>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</si>
  <si>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</si>
  <si>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</si>
  <si>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</si>
  <si>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</si>
  <si>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</si>
  <si>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</si>
  <si>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</si>
  <si>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</si>
  <si>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</si>
  <si>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</si>
  <si>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</si>
  <si>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</si>
  <si>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</si>
  <si>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</si>
  <si>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</si>
  <si>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</si>
  <si>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</si>
  <si>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</si>
  <si>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</si>
  <si>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</si>
  <si>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</si>
  <si>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</si>
  <si>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</si>
  <si>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</si>
  <si>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</si>
  <si>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</si>
  <si>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</si>
  <si>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</si>
  <si>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</si>
  <si>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</si>
  <si>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</si>
  <si>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</si>
  <si>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</si>
  <si>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</si>
  <si>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</si>
  <si>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</si>
  <si>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</si>
  <si>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</si>
  <si>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</si>
  <si>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</si>
  <si>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</si>
  <si>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</si>
  <si>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</si>
  <si>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</si>
  <si>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</si>
  <si>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</si>
  <si>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</si>
  <si>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</si>
  <si>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</si>
  <si>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</si>
  <si>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</si>
  <si>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</si>
  <si>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</si>
  <si>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</si>
  <si>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</si>
  <si>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</si>
  <si>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</si>
  <si>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</si>
  <si>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</si>
  <si>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</si>
  <si>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</si>
  <si>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</si>
  <si>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</si>
  <si>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</si>
  <si>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</si>
  <si>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</si>
  <si>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</si>
  <si>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</si>
  <si>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</si>
  <si>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</si>
  <si>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</si>
  <si>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</si>
  <si>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</si>
  <si>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</si>
  <si>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</si>
  <si>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</si>
  <si>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</si>
  <si>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</si>
  <si>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</si>
  <si>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</si>
  <si>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</si>
  <si>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</si>
  <si>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</si>
  <si>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</si>
  <si>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</si>
  <si>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</si>
  <si>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</si>
  <si>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</si>
  <si>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</si>
  <si>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</si>
  <si>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</si>
  <si>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</si>
  <si>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</si>
  <si>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</si>
  <si>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</si>
  <si>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</si>
  <si>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</si>
  <si>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</si>
  <si>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</si>
  <si>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</si>
  <si>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</si>
  <si>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</si>
  <si>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</si>
  <si>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</si>
  <si>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</si>
  <si>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</si>
  <si>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</si>
  <si>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</si>
  <si>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</si>
  <si>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</si>
  <si>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</si>
  <si>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</si>
  <si>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</si>
  <si>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</si>
  <si>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</si>
  <si>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</si>
  <si>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</si>
  <si>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</si>
  <si>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</si>
  <si>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</si>
  <si>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</si>
  <si>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</si>
  <si>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</si>
  <si>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</si>
  <si>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</si>
  <si>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</si>
  <si>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</si>
  <si>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</si>
  <si>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</si>
  <si>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</si>
  <si>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</si>
  <si>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</si>
  <si>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</si>
  <si>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</si>
  <si>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</si>
  <si>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</si>
  <si>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</si>
  <si>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</si>
  <si>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</si>
  <si>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</si>
  <si>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</si>
  <si>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</si>
  <si>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</si>
  <si>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</si>
  <si>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</si>
  <si>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</si>
  <si>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</si>
  <si>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</si>
  <si>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</si>
  <si>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</si>
  <si>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</si>
  <si>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</si>
  <si>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</si>
  <si>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</si>
  <si>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</si>
  <si>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</si>
  <si>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</si>
  <si>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</si>
  <si>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</si>
  <si>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</si>
  <si>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</si>
  <si>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</si>
  <si>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</si>
  <si>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</si>
  <si>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</si>
  <si>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</si>
  <si>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</si>
  <si>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</si>
  <si>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</si>
  <si>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</si>
  <si>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</si>
  <si>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</si>
  <si>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</si>
  <si>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</si>
  <si>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</si>
  <si>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</si>
  <si>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</si>
  <si>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</si>
  <si>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</si>
  <si>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</si>
  <si>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</si>
  <si>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</si>
  <si>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</si>
  <si>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</si>
  <si>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</si>
  <si>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</si>
  <si>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</si>
  <si>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</si>
  <si>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</si>
  <si>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</si>
  <si>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</si>
  <si>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</si>
  <si>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</si>
  <si>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</si>
  <si>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</si>
  <si>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</si>
  <si>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</si>
  <si>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</si>
  <si>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</si>
  <si>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</si>
  <si>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</si>
  <si>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</si>
  <si>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</si>
  <si>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</si>
  <si>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</si>
  <si>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</si>
  <si>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</si>
  <si>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</si>
  <si>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</si>
  <si>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</si>
  <si>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</si>
  <si>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</si>
  <si>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</si>
  <si>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</si>
  <si>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</si>
  <si>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</si>
  <si>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</si>
  <si>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</si>
  <si>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</si>
  <si>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</si>
  <si>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</si>
  <si>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</si>
  <si>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</si>
  <si>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</si>
  <si>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</si>
  <si>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</si>
  <si>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</si>
  <si>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</si>
  <si>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</si>
  <si>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</si>
  <si>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</si>
  <si>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</si>
  <si>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</si>
  <si>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</si>
  <si>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</si>
  <si>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</si>
  <si>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</si>
  <si>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</si>
  <si>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</si>
  <si>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</si>
  <si>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</si>
  <si>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</si>
  <si>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</si>
  <si>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</si>
  <si>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</si>
  <si>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</si>
  <si>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</si>
  <si>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</si>
  <si>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</si>
  <si>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</si>
  <si>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</si>
  <si>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</si>
  <si>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</si>
  <si>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</si>
  <si>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</si>
  <si>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</si>
  <si>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</si>
  <si>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</si>
  <si>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</si>
  <si>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</si>
  <si>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</si>
  <si>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</si>
  <si>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</si>
  <si>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</si>
  <si>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</si>
  <si>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</si>
  <si>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</si>
  <si>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</si>
  <si>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</si>
  <si>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</si>
  <si>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</si>
  <si>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</si>
  <si>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</si>
  <si>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</si>
  <si>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</si>
  <si>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</si>
  <si>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</si>
  <si>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</si>
  <si>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</si>
  <si>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</si>
  <si>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</si>
  <si>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</si>
  <si>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</si>
  <si>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</si>
  <si>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</si>
  <si>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</si>
  <si>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</si>
  <si>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</si>
  <si>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</si>
  <si>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</si>
  <si>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</si>
  <si>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</si>
  <si>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</si>
  <si>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</si>
  <si>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</si>
  <si>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</si>
  <si>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</si>
  <si>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</si>
  <si>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</si>
  <si>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</si>
  <si>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</si>
  <si>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</si>
  <si>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</si>
  <si>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</si>
  <si>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</si>
  <si>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</si>
  <si>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</si>
  <si>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</si>
  <si>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</si>
  <si>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</si>
  <si>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</si>
  <si>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</si>
  <si>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</si>
  <si>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</si>
  <si>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</si>
  <si>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</si>
  <si>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</si>
  <si>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</si>
  <si>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</si>
  <si>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</si>
  <si>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</si>
  <si>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</si>
  <si>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</si>
  <si>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</si>
  <si>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</si>
  <si>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</si>
  <si>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</si>
  <si>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</si>
  <si>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</si>
  <si>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</si>
  <si>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</si>
  <si>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</si>
  <si>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</si>
  <si>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</si>
  <si>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</si>
  <si>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</si>
  <si>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</si>
  <si>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</si>
  <si>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</si>
  <si>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</si>
  <si>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</si>
  <si>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</si>
  <si>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</si>
  <si>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</si>
  <si>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</si>
  <si>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</si>
  <si>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</si>
  <si>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</si>
  <si>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</si>
  <si>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</si>
  <si>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</si>
  <si>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</si>
  <si>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</si>
  <si>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</si>
  <si>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</si>
  <si>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</si>
  <si>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</si>
  <si>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</si>
  <si>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</si>
  <si>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</si>
  <si>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</si>
  <si>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</si>
  <si>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</si>
  <si>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</si>
  <si>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</si>
  <si>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</si>
  <si>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</si>
  <si>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</si>
  <si>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</si>
  <si>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</si>
  <si>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</si>
  <si>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</si>
  <si>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</si>
  <si>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</si>
  <si>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</si>
  <si>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</si>
  <si>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</si>
  <si>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</si>
  <si>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</si>
  <si>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</si>
  <si>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</si>
  <si>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</si>
  <si>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</si>
  <si>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</si>
  <si>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</si>
  <si>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</si>
  <si>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</si>
  <si>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</si>
  <si>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</si>
  <si>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</si>
  <si>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</si>
  <si>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</si>
  <si>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</si>
  <si>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</si>
  <si>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</si>
  <si>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</si>
  <si>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</si>
  <si>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</si>
  <si>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</si>
  <si>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</si>
  <si>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</si>
  <si>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</si>
  <si>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</si>
  <si>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</si>
  <si>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</si>
  <si>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</si>
  <si>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</si>
  <si>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</si>
  <si>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</si>
  <si>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</si>
  <si>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</si>
  <si>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</si>
  <si>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</si>
  <si>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</si>
  <si>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</si>
  <si>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</si>
  <si>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</si>
  <si>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</si>
  <si>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</si>
  <si>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</si>
  <si>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</si>
  <si>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</si>
  <si>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</si>
  <si>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</si>
  <si>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</si>
  <si>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</si>
  <si>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</si>
  <si>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</si>
  <si>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</si>
  <si>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</si>
  <si>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</si>
  <si>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</si>
  <si>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</si>
  <si>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</si>
  <si>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</si>
  <si>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</si>
  <si>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</si>
  <si>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</si>
  <si>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</si>
  <si>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</si>
  <si>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</si>
  <si>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</si>
  <si>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</si>
  <si>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</si>
  <si>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</si>
  <si>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</si>
  <si>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</si>
  <si>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</si>
  <si>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</si>
  <si>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</si>
  <si>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</si>
  <si>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</si>
  <si>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</si>
  <si>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</si>
  <si>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</si>
  <si>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</si>
  <si>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</si>
  <si>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</si>
  <si>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</si>
  <si>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</si>
  <si>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</si>
  <si>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</si>
  <si>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</si>
  <si>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</si>
  <si>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</si>
  <si>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</si>
  <si>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</si>
  <si>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</si>
  <si>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</si>
  <si>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</si>
  <si>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</si>
  <si>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</si>
  <si>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</si>
  <si>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</si>
  <si>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</si>
  <si>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</si>
  <si>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</si>
  <si>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</si>
  <si>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</si>
  <si>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</si>
  <si>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</si>
  <si>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</si>
  <si>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</si>
  <si>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</si>
  <si>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</si>
  <si>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</si>
  <si>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</si>
  <si>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</si>
  <si>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</si>
  <si>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</si>
  <si>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</si>
  <si>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</si>
  <si>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</si>
  <si>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</si>
  <si>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</si>
  <si>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</si>
  <si>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</si>
  <si>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</si>
  <si>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</si>
  <si>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</si>
  <si>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</si>
  <si>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</si>
  <si>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</si>
  <si>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</si>
  <si>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</si>
  <si>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</si>
  <si>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</si>
  <si>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</si>
  <si>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</si>
  <si>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</si>
  <si>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</si>
  <si>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</si>
  <si>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</si>
  <si>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</si>
  <si>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</si>
  <si>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</si>
  <si>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</si>
  <si>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</si>
  <si>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</si>
  <si>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</si>
  <si>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</si>
  <si>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</si>
  <si>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</si>
  <si>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</si>
  <si>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</si>
  <si>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</si>
  <si>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</si>
  <si>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</si>
  <si>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</si>
  <si>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</si>
  <si>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</si>
  <si>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</si>
  <si>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</si>
  <si>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</si>
  <si>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</si>
  <si>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</si>
  <si>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</si>
  <si>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</si>
  <si>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</si>
  <si>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</si>
  <si>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</si>
  <si>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</si>
  <si>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</si>
  <si>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</si>
  <si>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</si>
  <si>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</si>
  <si>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</si>
  <si>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</si>
  <si>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</si>
  <si>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</si>
  <si>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</si>
  <si>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</si>
  <si>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</si>
  <si>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</si>
  <si>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</si>
  <si>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</si>
  <si>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</si>
  <si>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</si>
  <si>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</si>
  <si>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</si>
  <si>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</si>
  <si>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</si>
  <si>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</si>
  <si>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</si>
  <si>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</si>
  <si>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</si>
  <si>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</si>
  <si>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</si>
  <si>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</si>
  <si>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</si>
  <si>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</si>
  <si>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</si>
  <si>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</si>
  <si>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</si>
  <si>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</si>
  <si>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</si>
  <si>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</si>
  <si>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</si>
  <si>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</si>
  <si>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</si>
  <si>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</si>
  <si>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</si>
  <si>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</si>
  <si>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</si>
  <si>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</si>
  <si>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</si>
  <si>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</si>
  <si>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</si>
  <si>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</si>
  <si>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</si>
  <si>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</si>
  <si>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</si>
  <si>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</si>
  <si>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</si>
  <si>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</si>
  <si>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</si>
  <si>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</si>
  <si>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</si>
  <si>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</si>
  <si>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</si>
  <si>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</si>
  <si>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</si>
  <si>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</si>
  <si>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</si>
  <si>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</si>
  <si>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</si>
  <si>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</si>
  <si>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</si>
  <si>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</si>
  <si>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</si>
  <si>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</si>
  <si>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</si>
  <si>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</si>
  <si>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</si>
  <si>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</si>
  <si>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</si>
  <si>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</si>
  <si>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</si>
  <si>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</si>
  <si>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</si>
  <si>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</si>
  <si>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</si>
  <si>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</si>
  <si>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</si>
  <si>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</si>
  <si>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</si>
  <si>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</si>
  <si>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</si>
  <si>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</si>
  <si>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</si>
  <si>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</si>
  <si>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</si>
  <si>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</si>
  <si>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</si>
  <si>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</si>
  <si>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</si>
  <si>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</si>
  <si>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</si>
  <si>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</si>
  <si>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</si>
  <si>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</si>
  <si>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</si>
  <si>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</si>
  <si>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</si>
  <si>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</si>
  <si>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</si>
  <si>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</si>
  <si>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</si>
  <si>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</si>
  <si>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</si>
  <si>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</si>
  <si>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</si>
  <si>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</si>
  <si>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</si>
  <si>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</si>
  <si>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</si>
  <si>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</si>
  <si>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</si>
  <si>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</si>
  <si>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</si>
  <si>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</si>
  <si>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</si>
  <si>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</si>
  <si>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</si>
  <si>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</si>
  <si>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</si>
  <si>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</si>
  <si>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</si>
  <si>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</si>
  <si>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</si>
  <si>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</si>
  <si>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</si>
  <si>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</si>
  <si>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</si>
  <si>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</si>
  <si>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</si>
  <si>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</si>
  <si>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</si>
  <si>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</si>
  <si>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</si>
  <si>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</si>
  <si>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</si>
  <si>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</si>
  <si>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</si>
  <si>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</si>
  <si>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</si>
  <si>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</si>
  <si>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</si>
  <si>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</si>
  <si>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</si>
  <si>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</si>
  <si>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</si>
  <si>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</si>
  <si>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</si>
  <si>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</si>
  <si>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</si>
  <si>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</si>
  <si>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</si>
  <si>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</si>
  <si>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</si>
  <si>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</si>
  <si>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</si>
  <si>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</si>
  <si>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</si>
  <si>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</si>
  <si>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</si>
  <si>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</si>
  <si>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</si>
  <si>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</si>
  <si>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</si>
  <si>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</si>
  <si>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</si>
  <si>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</si>
  <si>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</si>
  <si>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</si>
  <si>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</si>
  <si>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</si>
  <si>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</si>
  <si>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</si>
  <si>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</si>
  <si>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</si>
  <si>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</si>
  <si>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</si>
  <si>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</si>
  <si>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</si>
  <si>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</si>
  <si>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</si>
  <si>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</si>
  <si>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</si>
  <si>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</si>
  <si>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</si>
  <si>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</si>
  <si>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</si>
  <si>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</si>
  <si>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</si>
  <si>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</si>
  <si>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</si>
  <si>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</si>
  <si>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</si>
  <si>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</si>
  <si>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</si>
  <si>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</si>
  <si>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</si>
  <si>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</si>
  <si>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</si>
  <si>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</si>
  <si>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</si>
  <si>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</si>
  <si>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</si>
  <si>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</si>
  <si>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</si>
  <si>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</si>
  <si>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</si>
  <si>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</si>
  <si>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</si>
  <si>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</si>
  <si>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</si>
  <si>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</si>
  <si>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</si>
  <si>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</si>
  <si>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</si>
  <si>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</si>
  <si>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</si>
  <si>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</si>
  <si>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</si>
  <si>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</si>
  <si>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</si>
  <si>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</si>
  <si>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</si>
  <si>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</si>
  <si>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</si>
  <si>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</si>
  <si>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</si>
  <si>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</si>
  <si>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</si>
  <si>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</si>
  <si>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</si>
  <si>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</si>
  <si>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</si>
  <si>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</si>
  <si>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</si>
  <si>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</si>
  <si>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</si>
  <si>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</si>
  <si>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</si>
  <si>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</si>
  <si>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</si>
  <si>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</si>
  <si>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</si>
  <si>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</si>
  <si>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</si>
  <si>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</si>
  <si>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</si>
  <si>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</si>
  <si>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</si>
  <si>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</si>
  <si>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</si>
  <si>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</si>
  <si>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</si>
  <si>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</si>
  <si>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</si>
  <si>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</si>
  <si>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</si>
  <si>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</si>
  <si>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</si>
  <si>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</si>
  <si>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</si>
  <si>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</si>
  <si>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</si>
  <si>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</si>
  <si>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</si>
  <si>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</si>
  <si>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</si>
  <si>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</si>
  <si>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</si>
  <si>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</si>
  <si>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</si>
  <si>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</si>
  <si>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</si>
  <si>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</si>
  <si>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</si>
  <si>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</si>
  <si>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</si>
  <si>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</si>
  <si>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</si>
  <si>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</si>
  <si>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</si>
  <si>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</si>
  <si>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</si>
  <si>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</si>
  <si>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</si>
  <si>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</si>
  <si>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</si>
  <si>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</si>
  <si>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</si>
  <si>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</si>
  <si>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</si>
  <si>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</si>
  <si>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</si>
  <si>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</si>
  <si>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</si>
  <si>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</si>
  <si>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</si>
  <si>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</si>
  <si>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</si>
  <si>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</si>
  <si>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</si>
  <si>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</si>
  <si>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</si>
  <si>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</si>
  <si>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</si>
  <si>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</si>
  <si>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</si>
  <si>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</si>
  <si>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</si>
  <si>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</si>
  <si>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</si>
  <si>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</si>
  <si>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</si>
  <si>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</si>
  <si>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</si>
  <si>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</si>
  <si>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</si>
  <si>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</si>
  <si>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</si>
  <si>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</si>
  <si>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</si>
  <si>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</si>
  <si>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</si>
  <si>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</si>
  <si>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</si>
  <si>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</si>
  <si>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</si>
  <si>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</si>
  <si>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</si>
  <si>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</si>
  <si>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</si>
  <si>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</si>
  <si>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</si>
  <si>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</si>
  <si>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</si>
  <si>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</si>
  <si>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</si>
  <si>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</si>
  <si>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</si>
  <si>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</si>
  <si>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</si>
  <si>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</si>
  <si>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</si>
  <si>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</si>
  <si>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</si>
  <si>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</si>
  <si>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</si>
  <si>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</si>
  <si>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</si>
  <si>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</si>
  <si>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</si>
  <si>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</si>
  <si>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</si>
  <si>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</si>
  <si>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</si>
  <si>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</si>
  <si>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</si>
  <si>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</si>
  <si>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</si>
  <si>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</si>
  <si>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</si>
  <si>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</si>
  <si>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</si>
  <si>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</si>
  <si>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</si>
  <si>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</si>
  <si>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</si>
  <si>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</si>
  <si>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</si>
  <si>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</si>
  <si>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</si>
  <si>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</si>
  <si>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</si>
  <si>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</si>
  <si>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</si>
  <si>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</si>
  <si>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</si>
  <si>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</si>
  <si>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</si>
  <si>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</si>
  <si>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</si>
  <si>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</si>
  <si>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</si>
  <si>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</si>
  <si>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</si>
  <si>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</si>
  <si>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</si>
  <si>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</si>
  <si>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</si>
  <si>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</si>
  <si>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</si>
  <si>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</si>
  <si>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</si>
  <si>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</si>
  <si>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</si>
  <si>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</si>
  <si>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</si>
  <si>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</si>
  <si>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</si>
  <si>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</si>
  <si>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</si>
  <si>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</si>
  <si>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</si>
  <si>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</si>
  <si>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</si>
  <si>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</si>
  <si>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</si>
  <si>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</si>
  <si>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</si>
  <si>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</si>
  <si>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</si>
  <si>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</si>
  <si>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</si>
  <si>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</si>
  <si>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</si>
  <si>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</si>
  <si>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</si>
  <si>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</si>
  <si>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</si>
  <si>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</si>
  <si>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</si>
  <si>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</si>
  <si>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</si>
  <si>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</si>
  <si>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</si>
  <si>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</si>
  <si>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</si>
  <si>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</si>
  <si>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</si>
  <si>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</si>
  <si>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</si>
  <si>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</si>
  <si>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</si>
  <si>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</si>
  <si>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</si>
  <si>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</si>
  <si>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</si>
  <si>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</si>
  <si>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</si>
  <si>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</si>
  <si>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</si>
  <si>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</si>
  <si>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</si>
  <si>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</si>
  <si>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</si>
  <si>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</si>
  <si>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</si>
  <si>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</si>
  <si>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</si>
  <si>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</si>
  <si>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</si>
  <si>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</si>
  <si>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</si>
  <si>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</si>
  <si>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</si>
  <si>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</si>
  <si>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</si>
  <si>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</si>
  <si>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</si>
  <si>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</si>
  <si>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</si>
  <si>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</si>
  <si>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</si>
  <si>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</si>
  <si>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</si>
  <si>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</si>
  <si>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</si>
  <si>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</si>
  <si>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</si>
  <si>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</si>
  <si>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</si>
  <si>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</si>
  <si>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</si>
  <si>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</si>
  <si>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</si>
  <si>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</si>
  <si>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</si>
  <si>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</si>
  <si>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</si>
  <si>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</si>
  <si>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</si>
  <si>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</si>
  <si>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</si>
  <si>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</si>
  <si>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</si>
  <si>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</si>
  <si>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</si>
  <si>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</si>
  <si>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</si>
  <si>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</si>
  <si>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</si>
  <si>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</si>
  <si>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</si>
  <si>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</si>
  <si>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</si>
  <si>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</si>
  <si>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</si>
  <si>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</si>
  <si>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</si>
  <si>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</si>
  <si>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</si>
  <si>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</si>
  <si>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</si>
  <si>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</si>
  <si>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</si>
  <si>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</si>
  <si>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</si>
  <si>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</si>
  <si>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</si>
  <si>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</si>
  <si>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</si>
  <si>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</si>
  <si>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</si>
  <si>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</si>
  <si>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</si>
  <si>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</si>
  <si>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</si>
  <si>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</si>
  <si>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</si>
  <si>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</si>
  <si>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</si>
  <si>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</si>
  <si>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</si>
  <si>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</si>
  <si>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</si>
  <si>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</si>
  <si>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</si>
  <si>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</si>
  <si>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</si>
  <si>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</si>
  <si>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</si>
  <si>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</si>
  <si>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</si>
  <si>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</si>
  <si>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</si>
  <si>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</si>
  <si>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</si>
  <si>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</si>
  <si>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</si>
  <si>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</si>
  <si>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</si>
  <si>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</si>
  <si>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</si>
  <si>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</si>
  <si>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</si>
  <si>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</si>
  <si>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</si>
  <si>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</si>
  <si>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</si>
  <si>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</si>
  <si>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</si>
  <si>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</si>
  <si>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</si>
  <si>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</si>
  <si>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</si>
  <si>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</si>
  <si>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</si>
  <si>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</si>
  <si>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</si>
  <si>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</si>
  <si>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</si>
  <si>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</si>
  <si>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</si>
  <si>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</si>
  <si>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</si>
  <si>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</si>
  <si>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</si>
  <si>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</si>
  <si>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</si>
  <si>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</si>
  <si>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</si>
  <si>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</si>
  <si>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</si>
  <si>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</si>
  <si>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</si>
  <si>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</si>
  <si>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</si>
  <si>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</si>
  <si>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</si>
  <si>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</si>
  <si>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</si>
  <si>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</si>
  <si>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</si>
  <si>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</si>
  <si>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</si>
  <si>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</si>
  <si>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</si>
  <si>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</si>
  <si>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</si>
  <si>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</si>
  <si>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</si>
  <si>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</si>
  <si>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</si>
  <si>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</si>
  <si>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</si>
  <si>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</si>
  <si>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</si>
  <si>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</si>
  <si>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</si>
  <si>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</si>
  <si>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</si>
  <si>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</si>
  <si>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</si>
  <si>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</si>
  <si>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</si>
  <si>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</si>
  <si>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</si>
  <si>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</si>
  <si>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</si>
  <si>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</si>
  <si>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</si>
  <si>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</si>
  <si>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</si>
  <si>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</si>
  <si>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</si>
  <si>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</si>
  <si>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</si>
  <si>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</si>
  <si>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</si>
  <si>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</si>
  <si>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</si>
  <si>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</si>
  <si>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</si>
  <si>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</si>
  <si>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</si>
  <si>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</si>
  <si>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</si>
  <si>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</si>
  <si>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</si>
  <si>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</si>
  <si>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</si>
  <si>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</si>
  <si>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</si>
  <si>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</si>
  <si>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</si>
  <si>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</si>
  <si>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</si>
  <si>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</si>
  <si>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</si>
  <si>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</si>
  <si>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</si>
  <si>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</si>
  <si>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</si>
  <si>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</si>
  <si>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</si>
  <si>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</si>
  <si>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</si>
  <si>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</si>
  <si>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</si>
  <si>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</si>
  <si>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</si>
  <si>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</si>
  <si>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</si>
  <si>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</si>
  <si>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</si>
  <si>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</si>
  <si>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</si>
  <si>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</si>
  <si>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</si>
  <si>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</si>
  <si>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</si>
  <si>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</si>
  <si>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</si>
  <si>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</si>
  <si>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</si>
  <si>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</si>
  <si>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</si>
  <si>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</si>
  <si>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</si>
  <si>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</si>
  <si>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</si>
  <si>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</si>
  <si>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</si>
  <si>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</si>
  <si>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</si>
  <si>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</si>
  <si>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</si>
  <si>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</si>
  <si>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</si>
  <si>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</si>
  <si>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</si>
  <si>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</si>
  <si>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</si>
  <si>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</si>
  <si>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</si>
  <si>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</si>
  <si>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</si>
  <si>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</si>
  <si>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</si>
  <si>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</si>
  <si>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</si>
  <si>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</si>
  <si>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</si>
  <si>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</si>
  <si>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</si>
  <si>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</si>
  <si>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</si>
  <si>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</si>
  <si>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</si>
  <si>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</si>
  <si>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</si>
  <si>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</si>
  <si>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</si>
  <si>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</si>
  <si>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</si>
  <si>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</si>
  <si>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</si>
  <si>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</si>
  <si>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</si>
  <si>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</si>
  <si>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</si>
  <si>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</si>
  <si>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</si>
  <si>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</si>
  <si>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</si>
  <si>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</si>
  <si>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</si>
  <si>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</si>
  <si>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</si>
  <si>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</si>
  <si>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</si>
  <si>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</si>
  <si>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</si>
  <si>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</si>
  <si>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</si>
  <si>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</si>
  <si>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</si>
  <si>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</si>
  <si>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</si>
  <si>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</si>
  <si>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</si>
  <si>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</si>
  <si>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</si>
  <si>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</si>
  <si>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</si>
  <si>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</si>
  <si>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</si>
  <si>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</si>
  <si>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</si>
  <si>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</si>
  <si>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</si>
  <si>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</si>
  <si>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</si>
  <si>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</si>
  <si>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</si>
  <si>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</si>
  <si>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</si>
  <si>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</si>
  <si>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</si>
  <si>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</si>
  <si>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</si>
  <si>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</si>
  <si>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</si>
  <si>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</si>
  <si>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</si>
  <si>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</si>
  <si>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</si>
  <si>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</si>
  <si>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</si>
  <si>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</si>
  <si>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</si>
  <si>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</si>
  <si>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</si>
  <si>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</si>
  <si>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</si>
  <si>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</si>
  <si>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</si>
  <si>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</si>
  <si>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</si>
  <si>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</si>
  <si>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</si>
  <si>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</si>
  <si>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</si>
  <si>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</si>
  <si>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</si>
  <si>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</si>
  <si>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</si>
  <si>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</si>
  <si>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</si>
  <si>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</si>
  <si>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</si>
  <si>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</si>
  <si>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</si>
  <si>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</si>
  <si>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</si>
  <si>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</si>
  <si>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</si>
  <si>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</si>
  <si>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</si>
  <si>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</si>
  <si>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</si>
  <si>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</si>
  <si>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</si>
  <si>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</si>
  <si>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</si>
  <si>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</si>
  <si>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</si>
  <si>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</si>
  <si>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</si>
  <si>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</si>
  <si>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</si>
  <si>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</si>
  <si>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</si>
  <si>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</si>
  <si>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</si>
  <si>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</si>
  <si>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</si>
  <si>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</si>
  <si>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</si>
  <si>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</si>
  <si>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</si>
  <si>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</si>
  <si>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</si>
  <si>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</si>
  <si>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</si>
  <si>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</si>
  <si>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</si>
  <si>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</si>
  <si>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</si>
  <si>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</si>
  <si>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</si>
  <si>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</si>
  <si>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</si>
  <si>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</si>
  <si>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</si>
  <si>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</si>
  <si>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</si>
  <si>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</si>
  <si>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</si>
  <si>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</si>
  <si>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</si>
  <si>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</si>
  <si>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</si>
  <si>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</si>
  <si>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</si>
  <si>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</si>
  <si>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</si>
  <si>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</si>
  <si>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</si>
  <si>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</si>
  <si>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</si>
  <si>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</si>
  <si>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</si>
  <si>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</si>
  <si>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</si>
  <si>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</si>
  <si>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</si>
  <si>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</si>
  <si>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</si>
  <si>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</si>
  <si>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</si>
  <si>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</si>
  <si>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</si>
  <si>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</si>
  <si>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</si>
  <si>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</si>
  <si>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</si>
  <si>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</si>
  <si>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</si>
  <si>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</si>
  <si>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</si>
  <si>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</si>
  <si>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</si>
  <si>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</si>
  <si>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</si>
  <si>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</si>
  <si>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</si>
  <si>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</si>
  <si>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</si>
  <si>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</si>
  <si>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</si>
  <si>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</si>
  <si>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</si>
  <si>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</si>
  <si>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</si>
  <si>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</si>
  <si>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</si>
  <si>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</si>
  <si>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</si>
  <si>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</si>
  <si>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</si>
  <si>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</si>
  <si>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</si>
  <si>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</si>
  <si>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</si>
  <si>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</si>
  <si>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</si>
  <si>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</si>
  <si>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</si>
  <si>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</si>
  <si>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</si>
  <si>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</si>
  <si>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</si>
  <si>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</si>
  <si>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</si>
  <si>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</si>
  <si>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</si>
  <si>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</si>
  <si>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</si>
  <si>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</si>
  <si>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</si>
  <si>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</si>
  <si>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</si>
  <si>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</si>
  <si>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</si>
  <si>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</si>
  <si>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</si>
  <si>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</si>
  <si>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</si>
  <si>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</si>
  <si>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</si>
  <si>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</si>
  <si>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</si>
  <si>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</si>
  <si>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</si>
  <si>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</si>
  <si>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</si>
  <si>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</si>
  <si>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</si>
  <si>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</si>
  <si>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</si>
  <si>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</si>
  <si>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</si>
  <si>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</si>
  <si>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</si>
  <si>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</si>
  <si>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</si>
  <si>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</si>
  <si>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</si>
  <si>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</si>
  <si>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</si>
  <si>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</si>
  <si>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</si>
  <si>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</si>
  <si>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</si>
  <si>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</si>
  <si>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</si>
  <si>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</si>
  <si>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</si>
  <si>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</si>
  <si>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</si>
  <si>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</si>
  <si>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</si>
  <si>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</si>
  <si>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</si>
  <si>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</si>
  <si>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</si>
  <si>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</si>
  <si>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</si>
  <si>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</si>
  <si>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</si>
  <si>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</si>
  <si>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</si>
  <si>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</si>
  <si>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</si>
  <si>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</si>
  <si>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</si>
  <si>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</si>
  <si>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</si>
  <si>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</si>
  <si>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</si>
  <si>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</si>
  <si>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</si>
  <si>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</si>
  <si>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</si>
  <si>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</si>
  <si>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</si>
  <si>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</si>
  <si>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</si>
  <si>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</si>
  <si>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</si>
  <si>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</si>
  <si>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</si>
  <si>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</si>
  <si>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</si>
  <si>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</si>
  <si>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</si>
  <si>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</si>
  <si>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</si>
  <si>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</si>
  <si>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</si>
  <si>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</si>
  <si>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</si>
  <si>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</si>
  <si>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</si>
  <si>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</si>
  <si>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</si>
  <si>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</si>
  <si>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</si>
  <si>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</si>
  <si>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</si>
  <si>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</si>
  <si>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</si>
  <si>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</si>
  <si>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</si>
  <si>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</si>
  <si>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</si>
  <si>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</si>
  <si>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</si>
  <si>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</si>
  <si>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</si>
  <si>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</si>
  <si>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</si>
  <si>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</si>
  <si>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</si>
  <si>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</si>
  <si>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</si>
  <si>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</si>
  <si>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</si>
  <si>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</si>
  <si>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</si>
  <si>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</si>
  <si>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</si>
  <si>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</si>
  <si>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</si>
  <si>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</si>
  <si>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</si>
  <si>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</si>
  <si>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</si>
  <si>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</si>
  <si>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</si>
  <si>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</si>
  <si>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</si>
  <si>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</si>
  <si>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</si>
  <si>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</si>
  <si>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</si>
  <si>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</si>
  <si>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</si>
  <si>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</si>
  <si>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</si>
  <si>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</si>
  <si>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</si>
  <si>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</si>
  <si>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</si>
  <si>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</si>
  <si>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</si>
  <si>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</si>
  <si>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</si>
  <si>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</si>
  <si>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</si>
  <si>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</si>
  <si>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</si>
  <si>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</si>
  <si>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</si>
  <si>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</si>
  <si>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</si>
  <si>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</si>
  <si>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</si>
  <si>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</si>
  <si>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</si>
  <si>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</si>
  <si>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</si>
  <si>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</si>
  <si>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</si>
  <si>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</si>
  <si>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</si>
  <si>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</si>
  <si>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</si>
  <si>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</si>
  <si>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</si>
  <si>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</si>
  <si>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</si>
  <si>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</si>
  <si>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</si>
  <si>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</si>
  <si>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</si>
  <si>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</si>
  <si>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</si>
  <si>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</si>
  <si>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</si>
  <si>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</si>
  <si>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</si>
  <si>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</si>
  <si>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</si>
  <si>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</si>
  <si>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</si>
  <si>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</si>
  <si>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</si>
  <si>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</si>
  <si>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</si>
  <si>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</si>
  <si>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</si>
  <si>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</si>
  <si>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</si>
  <si>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</si>
  <si>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</si>
  <si>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</si>
  <si>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</si>
  <si>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</si>
  <si>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</si>
  <si>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</si>
  <si>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</si>
  <si>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</si>
  <si>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</si>
  <si>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</si>
  <si>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</si>
  <si>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</si>
  <si>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</si>
  <si>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</si>
  <si>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</si>
  <si>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</si>
  <si>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</si>
  <si>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</si>
  <si>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</si>
  <si>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</si>
  <si>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</si>
  <si>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</si>
  <si>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</si>
  <si>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</si>
  <si>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</si>
  <si>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</si>
  <si>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</si>
  <si>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</si>
  <si>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</si>
  <si>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</si>
  <si>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</si>
  <si>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</si>
  <si>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</si>
  <si>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</si>
  <si>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</si>
  <si>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</si>
  <si>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</si>
  <si>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</si>
  <si>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</si>
  <si>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</si>
  <si>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</si>
  <si>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</si>
  <si>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</si>
  <si>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</si>
  <si>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</si>
  <si>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</si>
  <si>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</si>
  <si>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</si>
  <si>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</si>
  <si>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</si>
  <si>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</si>
  <si>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</si>
  <si>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</si>
  <si>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</si>
  <si>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</si>
  <si>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</si>
  <si>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</si>
  <si>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</si>
  <si>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</si>
  <si>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</si>
  <si>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</si>
  <si>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</si>
  <si>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</si>
  <si>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</si>
  <si>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</si>
  <si>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</si>
  <si>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</si>
  <si>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</si>
  <si>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</si>
  <si>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</si>
  <si>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</si>
  <si>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</si>
  <si>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</si>
  <si>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</si>
  <si>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</si>
  <si>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</si>
  <si>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</si>
  <si>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</si>
  <si>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</si>
  <si>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</si>
  <si>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</si>
  <si>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</si>
  <si>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</si>
  <si>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</si>
  <si>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</si>
  <si>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</si>
  <si>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</si>
  <si>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</si>
  <si>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</si>
  <si>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</si>
  <si>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</si>
  <si>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</si>
  <si>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</si>
  <si>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</si>
  <si>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</si>
  <si>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</si>
  <si>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</si>
  <si>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</si>
  <si>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</si>
  <si>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</si>
  <si>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</si>
  <si>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</si>
  <si>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</si>
  <si>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</si>
  <si>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</si>
  <si>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</si>
  <si>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</si>
  <si>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</si>
  <si>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</si>
  <si>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</si>
  <si>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</si>
  <si>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</si>
  <si>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</si>
  <si>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</si>
  <si>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</si>
  <si>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</si>
  <si>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</si>
  <si>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</si>
  <si>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</si>
  <si>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</si>
  <si>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</si>
  <si>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</si>
  <si>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</si>
  <si>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</si>
  <si>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</si>
  <si>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</si>
  <si>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</si>
  <si>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</si>
  <si>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</si>
  <si>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</si>
  <si>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</si>
  <si>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</si>
  <si>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</si>
  <si>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</si>
  <si>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</si>
  <si>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</si>
  <si>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</si>
  <si>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</si>
  <si>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</si>
  <si>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</si>
  <si>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</si>
  <si>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</si>
  <si>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</si>
  <si>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</si>
  <si>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</si>
  <si>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</si>
  <si>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</si>
  <si>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</si>
  <si>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</si>
  <si>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</si>
  <si>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</si>
  <si>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</si>
  <si>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</si>
  <si>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</si>
  <si>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</si>
  <si>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</si>
  <si>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</si>
  <si>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</si>
  <si>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</si>
  <si>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</si>
  <si>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</si>
  <si>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</si>
  <si>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</si>
  <si>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</si>
  <si>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</si>
  <si>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</si>
  <si>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</si>
  <si>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</si>
  <si>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</si>
  <si>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</si>
  <si>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</si>
  <si>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</si>
  <si>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</si>
  <si>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</si>
  <si>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</si>
  <si>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</si>
  <si>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</si>
  <si>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</si>
  <si>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</si>
  <si>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</si>
  <si>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</si>
  <si>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</si>
  <si>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</si>
  <si>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</si>
  <si>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</si>
  <si>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</si>
  <si>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</si>
  <si>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</si>
  <si>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</si>
  <si>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</si>
  <si>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</si>
  <si>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</si>
  <si>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</si>
  <si>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</si>
  <si>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</si>
  <si>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</si>
  <si>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</si>
  <si>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</si>
  <si>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</si>
  <si>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</si>
  <si>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</si>
  <si>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</si>
  <si>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</si>
  <si>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</si>
  <si>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</si>
  <si>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</si>
  <si>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</si>
  <si>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</si>
  <si>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</si>
  <si>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</si>
  <si>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</si>
  <si>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</si>
  <si>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</si>
  <si>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</si>
  <si>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</si>
  <si>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</si>
  <si>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</si>
  <si>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</si>
  <si>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</si>
  <si>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</si>
  <si>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</si>
  <si>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</si>
  <si>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</si>
  <si>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</si>
  <si>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</si>
  <si>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</si>
  <si>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</si>
  <si>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</si>
  <si>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</si>
  <si>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</si>
  <si>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</si>
  <si>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</si>
  <si>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</si>
  <si>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</si>
  <si>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</si>
  <si>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</si>
  <si>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</si>
  <si>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</si>
  <si>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</si>
  <si>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</si>
  <si>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</si>
  <si>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</si>
  <si>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</si>
  <si>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</si>
  <si>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</si>
  <si>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</si>
  <si>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</si>
  <si>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</si>
  <si>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</si>
  <si>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</si>
  <si>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</si>
  <si>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</si>
  <si>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</si>
  <si>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</si>
  <si>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</si>
  <si>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</si>
  <si>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</si>
  <si>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</si>
  <si>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</si>
  <si>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</si>
  <si>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</si>
  <si>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</si>
  <si>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</si>
  <si>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</si>
  <si>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</si>
  <si>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</si>
  <si>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</si>
  <si>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</si>
  <si>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</si>
  <si>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</si>
  <si>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</si>
  <si>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</si>
  <si>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</si>
  <si>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</si>
  <si>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</si>
  <si>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</si>
  <si>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</si>
  <si>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</si>
  <si>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</si>
  <si>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</si>
  <si>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</si>
  <si>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</si>
  <si>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</si>
  <si>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</si>
  <si>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</si>
  <si>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</si>
  <si>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</si>
  <si>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</si>
  <si>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</si>
  <si>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</si>
  <si>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</si>
  <si>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</si>
  <si>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</si>
  <si>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</si>
  <si>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</si>
  <si>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</si>
  <si>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</si>
  <si>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</si>
  <si>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</si>
  <si>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</si>
  <si>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</si>
  <si>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</si>
  <si>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</si>
  <si>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</si>
  <si>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</si>
  <si>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</si>
  <si>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</si>
  <si>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</si>
  <si>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</si>
  <si>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</si>
  <si>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</si>
  <si>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</si>
  <si>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</si>
  <si>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</si>
  <si>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</si>
  <si>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</si>
  <si>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</si>
  <si>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</si>
  <si>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</si>
  <si>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</si>
  <si>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</si>
  <si>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</si>
  <si>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</si>
  <si>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</si>
  <si>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</si>
  <si>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</si>
  <si>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</si>
  <si>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</si>
  <si>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</si>
  <si>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</si>
  <si>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</si>
  <si>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</si>
  <si>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</si>
  <si>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</si>
  <si>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</si>
  <si>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</si>
  <si>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</si>
  <si>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</si>
  <si>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</si>
  <si>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</si>
  <si>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</si>
  <si>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</si>
  <si>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</si>
  <si>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</si>
  <si>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</si>
  <si>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</si>
  <si>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</si>
  <si>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</si>
  <si>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</si>
  <si>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</si>
  <si>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</si>
  <si>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</si>
  <si>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</si>
  <si>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</si>
  <si>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</si>
  <si>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</si>
  <si>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</si>
  <si>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</si>
  <si>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</si>
  <si>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</si>
  <si>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</si>
  <si>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</si>
  <si>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</si>
  <si>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</si>
  <si>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</si>
  <si>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</si>
  <si>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</si>
  <si>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</si>
  <si>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</si>
  <si>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</si>
  <si>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</si>
  <si>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</si>
  <si>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</si>
  <si>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</si>
  <si>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</si>
  <si>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</si>
  <si>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</si>
  <si>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</si>
  <si>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</si>
  <si>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</si>
  <si>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</si>
  <si>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</si>
  <si>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</si>
  <si>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</si>
  <si>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</si>
  <si>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</si>
  <si>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</si>
  <si>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</si>
  <si>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</si>
  <si>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</si>
  <si>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</si>
  <si>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</si>
  <si>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</si>
  <si>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</si>
  <si>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</si>
  <si>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</si>
  <si>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</si>
  <si>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</si>
  <si>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</si>
  <si>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</si>
  <si>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</si>
  <si>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</si>
  <si>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</si>
  <si>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</si>
  <si>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</si>
  <si>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</si>
  <si>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</si>
  <si>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</si>
  <si>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</si>
  <si>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</si>
  <si>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</si>
  <si>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</si>
  <si>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</si>
  <si>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</si>
  <si>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</si>
  <si>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</si>
  <si>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</si>
  <si>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</si>
  <si>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</si>
  <si>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</si>
  <si>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</si>
  <si>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</si>
  <si>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</si>
  <si>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</si>
  <si>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</si>
  <si>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</si>
  <si>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</si>
  <si>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</si>
  <si>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</si>
  <si>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</si>
  <si>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</si>
  <si>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</si>
  <si>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</si>
  <si>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</si>
  <si>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</si>
  <si>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</si>
  <si>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</si>
  <si>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</si>
  <si>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</si>
  <si>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</si>
  <si>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</si>
  <si>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</si>
  <si>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</si>
  <si>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</si>
  <si>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</si>
  <si>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</si>
  <si>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</si>
  <si>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</si>
  <si>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</si>
  <si>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</si>
  <si>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</si>
  <si>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</si>
  <si>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</si>
  <si>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</si>
  <si>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</si>
  <si>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</si>
  <si>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</si>
  <si>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</si>
  <si>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</si>
  <si>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</si>
  <si>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</si>
  <si>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</si>
  <si>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</si>
  <si>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</si>
  <si>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</si>
  <si>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</si>
  <si>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</si>
  <si>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</si>
  <si>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</si>
  <si>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</si>
  <si>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</si>
  <si>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</si>
  <si>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</si>
  <si>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</si>
  <si>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</si>
  <si>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</si>
  <si>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</si>
  <si>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</si>
  <si>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</si>
  <si>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</si>
  <si>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</si>
  <si>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</si>
  <si>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</si>
  <si>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</si>
  <si>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</si>
  <si>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</si>
  <si>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</si>
  <si>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</si>
  <si>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</si>
  <si>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</si>
  <si>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</si>
  <si>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</si>
  <si>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</si>
  <si>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</si>
  <si>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</si>
  <si>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</si>
  <si>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</si>
  <si>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</si>
  <si>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</si>
  <si>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</si>
  <si>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</si>
  <si>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</si>
  <si>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</si>
  <si>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</si>
  <si>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</si>
  <si>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</si>
  <si>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</si>
  <si>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</si>
  <si>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</si>
  <si>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</si>
  <si>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</si>
  <si>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</si>
  <si>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</si>
  <si>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</si>
  <si>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</si>
  <si>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</si>
  <si>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</si>
  <si>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</si>
  <si>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</si>
  <si>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</si>
  <si>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</si>
  <si>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</si>
  <si>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</si>
  <si>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</si>
  <si>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</si>
  <si>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</si>
  <si>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</si>
  <si>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</si>
  <si>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</si>
  <si>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</si>
  <si>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</si>
  <si>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</si>
  <si>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</si>
  <si>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</si>
  <si>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</si>
  <si>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</si>
  <si>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</si>
  <si>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</si>
  <si>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</si>
  <si>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</si>
  <si>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</si>
  <si>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</si>
  <si>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</si>
  <si>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</si>
  <si>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</si>
  <si>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</si>
  <si>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</si>
  <si>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</si>
  <si>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</si>
  <si>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</si>
  <si>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</si>
  <si>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</si>
  <si>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</si>
  <si>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</si>
  <si>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</si>
  <si>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</si>
  <si>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</si>
  <si>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</si>
  <si>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</si>
  <si>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</si>
  <si>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</si>
  <si>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</si>
  <si>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</si>
  <si>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</si>
  <si>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</si>
  <si>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</si>
  <si>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</si>
  <si>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</si>
  <si>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</si>
  <si>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</si>
  <si>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</si>
  <si>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</si>
  <si>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</si>
  <si>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</si>
  <si>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</si>
  <si>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</si>
  <si>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</si>
  <si>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</si>
  <si>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</si>
  <si>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</si>
  <si>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</si>
  <si>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</si>
  <si>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</si>
  <si>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</si>
  <si>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</si>
  <si>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</si>
  <si>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</si>
  <si>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</si>
  <si>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</si>
  <si>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</si>
  <si>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</si>
  <si>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</si>
  <si>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</si>
  <si>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</si>
  <si>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</si>
  <si>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</si>
  <si>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</si>
  <si>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</si>
  <si>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</si>
  <si>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</si>
  <si>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</si>
  <si>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</si>
  <si>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</si>
  <si>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</si>
  <si>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</si>
  <si>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</si>
  <si>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</si>
  <si>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</si>
  <si>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</si>
  <si>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</si>
  <si>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</si>
  <si>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</si>
  <si>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</si>
  <si>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</si>
  <si>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</si>
  <si>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</si>
  <si>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</si>
  <si>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</si>
  <si>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</si>
  <si>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</si>
  <si>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</si>
  <si>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</si>
  <si>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</si>
  <si>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</si>
  <si>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</si>
  <si>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</si>
  <si>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</si>
  <si>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</si>
  <si>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</si>
  <si>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</si>
  <si>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</si>
  <si>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</si>
  <si>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</si>
  <si>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</si>
  <si>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</si>
  <si>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</si>
  <si>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</si>
  <si>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</si>
  <si>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</si>
  <si>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</si>
  <si>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</si>
  <si>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</si>
  <si>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</si>
  <si>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</si>
  <si>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</si>
  <si>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</si>
  <si>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</si>
  <si>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</si>
  <si>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</si>
  <si>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</si>
  <si>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</si>
  <si>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</si>
  <si>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</si>
  <si>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</si>
  <si>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</si>
  <si>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</si>
  <si>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</si>
  <si>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</si>
  <si>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</si>
  <si>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</si>
  <si>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</si>
  <si>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</si>
  <si>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</si>
  <si>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</si>
  <si>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</si>
  <si>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</si>
  <si>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</si>
  <si>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</si>
  <si>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</si>
  <si>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</si>
  <si>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</si>
  <si>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</si>
  <si>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</si>
  <si>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</si>
  <si>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</si>
  <si>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</si>
  <si>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</si>
  <si>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</si>
  <si>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</si>
  <si>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</si>
  <si>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</si>
  <si>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</si>
  <si>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</si>
  <si>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</si>
  <si>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</si>
  <si>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</si>
  <si>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</si>
  <si>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</si>
  <si>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</si>
  <si>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</si>
  <si>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</si>
  <si>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</si>
  <si>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</si>
  <si>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</si>
  <si>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</si>
  <si>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</si>
  <si>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</si>
  <si>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</si>
  <si>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</si>
  <si>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</si>
  <si>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</si>
  <si>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</si>
  <si>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</si>
  <si>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</si>
  <si>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</si>
  <si>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</si>
  <si>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</si>
  <si>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</si>
  <si>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</si>
  <si>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</si>
  <si>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</si>
  <si>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</si>
  <si>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</si>
  <si>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</si>
  <si>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</si>
  <si>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</si>
  <si>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</si>
  <si>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</si>
  <si>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</si>
  <si>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</si>
  <si>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</si>
  <si>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</si>
  <si>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</si>
  <si>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</si>
  <si>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</si>
  <si>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</si>
  <si>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</si>
  <si>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</si>
  <si>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</si>
  <si>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</si>
  <si>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</si>
  <si>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</si>
  <si>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</si>
  <si>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</si>
  <si>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</si>
  <si>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</si>
  <si>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</si>
  <si>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</si>
  <si>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</si>
  <si>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</si>
  <si>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</si>
  <si>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</si>
  <si>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</si>
  <si>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</si>
  <si>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</si>
  <si>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</si>
  <si>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</si>
  <si>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</si>
  <si>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</si>
  <si>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</si>
  <si>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</si>
  <si>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</si>
  <si>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</si>
  <si>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</si>
  <si>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</si>
  <si>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</si>
  <si>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</si>
  <si>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</si>
  <si>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</si>
  <si>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</si>
  <si>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</si>
  <si>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</si>
  <si>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</si>
  <si>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</si>
  <si>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</si>
  <si>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</si>
  <si>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</si>
  <si>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</si>
  <si>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</si>
  <si>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</si>
  <si>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</si>
  <si>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</si>
  <si>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</si>
  <si>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</si>
  <si>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</si>
  <si>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</si>
  <si>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</si>
  <si>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</si>
  <si>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</si>
  <si>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</si>
  <si>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</si>
  <si>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</si>
  <si>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</si>
  <si>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</si>
  <si>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</si>
  <si>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</si>
  <si>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</si>
  <si>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</si>
  <si>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</si>
  <si>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</si>
  <si>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</si>
  <si>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</si>
  <si>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</si>
  <si>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</si>
  <si>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</si>
  <si>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</si>
  <si>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</si>
  <si>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</si>
  <si>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</si>
  <si>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</si>
  <si>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</si>
  <si>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</si>
  <si>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</si>
  <si>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</si>
  <si>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</si>
  <si>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</si>
  <si>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</si>
  <si>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</si>
  <si>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</si>
  <si>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</si>
  <si>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</si>
  <si>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</si>
  <si>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</si>
  <si>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</si>
  <si>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</si>
  <si>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</si>
  <si>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</si>
  <si>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</si>
  <si>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</si>
  <si>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</si>
  <si>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</si>
  <si>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</si>
  <si>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</si>
  <si>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</si>
  <si>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</si>
  <si>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</si>
  <si>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</si>
  <si>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</si>
  <si>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</si>
  <si>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</si>
  <si>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</si>
  <si>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</si>
  <si>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</si>
  <si>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</si>
  <si>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</si>
  <si>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</si>
  <si>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</si>
  <si>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</si>
  <si>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</si>
  <si>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</si>
  <si>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</si>
  <si>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</si>
  <si>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</si>
  <si>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</si>
  <si>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</si>
  <si>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</si>
  <si>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</si>
  <si>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</si>
  <si>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</si>
  <si>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</si>
  <si>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</si>
  <si>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</si>
  <si>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</si>
  <si>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</si>
  <si>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</si>
  <si>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</si>
  <si>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</si>
  <si>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</si>
  <si>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</si>
  <si>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</si>
  <si>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</si>
  <si>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</si>
  <si>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</si>
  <si>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</si>
  <si>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</si>
  <si>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</si>
  <si>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</si>
  <si>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</si>
  <si>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</si>
  <si>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</si>
  <si>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</si>
  <si>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</si>
  <si>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</si>
  <si>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</si>
  <si>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</si>
  <si>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</si>
  <si>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</si>
  <si>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</si>
  <si>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</si>
  <si>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</si>
  <si>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</si>
  <si>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</si>
  <si>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</si>
  <si>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</si>
  <si>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</si>
  <si>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</si>
  <si>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</si>
  <si>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</si>
  <si>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</si>
  <si>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</si>
  <si>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</si>
  <si>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</si>
  <si>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</si>
  <si>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</si>
  <si>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</si>
  <si>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</si>
  <si>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</si>
  <si>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</si>
  <si>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</si>
  <si>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</si>
  <si>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</si>
  <si>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</si>
  <si>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</si>
  <si>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</si>
  <si>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</si>
  <si>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</si>
  <si>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</si>
  <si>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</si>
  <si>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</si>
  <si>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</si>
  <si>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</si>
  <si>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</si>
  <si>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</si>
  <si>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</si>
  <si>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</si>
  <si>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</si>
  <si>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</si>
  <si>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</si>
  <si>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</si>
  <si>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</si>
  <si>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</si>
  <si>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</si>
  <si>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</si>
  <si>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</si>
  <si>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</si>
  <si>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</si>
  <si>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</si>
  <si>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</si>
  <si>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</si>
  <si>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</si>
  <si>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</si>
  <si>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</si>
  <si>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</si>
  <si>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</si>
  <si>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</si>
  <si>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</si>
  <si>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</si>
  <si>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</si>
  <si>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</si>
  <si>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</si>
  <si>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</si>
  <si>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</si>
  <si>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</si>
  <si>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</si>
  <si>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</si>
  <si>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</si>
  <si>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</si>
  <si>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</si>
  <si>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</si>
  <si>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</si>
  <si>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</si>
  <si>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</si>
  <si>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</si>
  <si>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</si>
  <si>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</si>
  <si>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</si>
  <si>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</si>
  <si>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</si>
  <si>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</si>
  <si>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</si>
  <si>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</si>
  <si>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</si>
  <si>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</si>
  <si>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</si>
  <si>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</si>
  <si>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</si>
  <si>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</si>
  <si>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</si>
  <si>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</si>
  <si>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</si>
  <si>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</si>
  <si>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</si>
  <si>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</si>
  <si>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</si>
  <si>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</si>
  <si>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</si>
  <si>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</si>
  <si>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</si>
  <si>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</si>
  <si>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</si>
  <si>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</si>
  <si>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</si>
  <si>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</si>
  <si>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</si>
  <si>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</si>
  <si>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</si>
  <si>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</si>
  <si>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</si>
  <si>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</si>
  <si>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</si>
  <si>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</si>
  <si>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</si>
  <si>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</si>
  <si>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</si>
  <si>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</si>
  <si>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</si>
  <si>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</si>
  <si>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</si>
  <si>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</si>
  <si>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</si>
  <si>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</si>
  <si>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</si>
  <si>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</si>
  <si>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</si>
  <si>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</si>
  <si>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</si>
  <si>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</si>
  <si>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</si>
  <si>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</si>
  <si>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</si>
  <si>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</si>
  <si>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</si>
  <si>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</si>
  <si>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</si>
  <si>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</si>
  <si>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</si>
  <si>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</si>
  <si>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</si>
  <si>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</si>
  <si>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</si>
  <si>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</si>
  <si>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</si>
  <si>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</si>
  <si>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</si>
  <si>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</si>
  <si>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</si>
  <si>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</si>
  <si>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</si>
  <si>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</si>
  <si>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</si>
  <si>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</si>
  <si>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</si>
  <si>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</si>
  <si>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</si>
  <si>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</si>
  <si>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</si>
  <si>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</si>
  <si>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</si>
  <si>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</si>
  <si>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</si>
  <si>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</si>
  <si>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</si>
  <si>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</si>
  <si>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</si>
  <si>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</si>
  <si>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</si>
  <si>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</si>
  <si>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</si>
  <si>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</si>
  <si>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</si>
  <si>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</si>
  <si>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</si>
  <si>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</si>
  <si>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</si>
  <si>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</si>
  <si>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</si>
  <si>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</si>
  <si>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</si>
  <si>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</si>
  <si>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</si>
  <si>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</si>
  <si>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</si>
  <si>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</si>
  <si>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</si>
  <si>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</si>
  <si>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</si>
  <si>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</si>
  <si>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</si>
  <si>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</si>
  <si>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</si>
  <si>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</si>
  <si>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</si>
  <si>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</si>
  <si>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</si>
  <si>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</si>
  <si>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</si>
  <si>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</si>
  <si>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</si>
  <si>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</si>
  <si>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</si>
  <si>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</si>
  <si>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</si>
  <si>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</si>
  <si>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</si>
  <si>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</si>
  <si>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</si>
  <si>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</si>
  <si>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</si>
  <si>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</si>
  <si>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</si>
  <si>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</si>
  <si>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</si>
  <si>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</si>
  <si>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</si>
  <si>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</si>
  <si>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</si>
  <si>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</si>
  <si>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</si>
  <si>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</si>
  <si>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</si>
  <si>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</si>
  <si>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</si>
  <si>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</si>
  <si>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</si>
  <si>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</si>
  <si>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</si>
  <si>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</si>
  <si>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</si>
  <si>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</si>
  <si>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</si>
  <si>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</si>
  <si>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</si>
  <si>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</si>
  <si>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</si>
  <si>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</si>
  <si>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</si>
  <si>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</si>
  <si>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</si>
  <si>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</si>
  <si>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</si>
  <si>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</si>
  <si>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</si>
  <si>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</si>
  <si>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</si>
  <si>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</si>
  <si>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</si>
  <si>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</si>
  <si>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</si>
  <si>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</si>
  <si>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</si>
  <si>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</si>
  <si>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</si>
  <si>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</si>
  <si>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</si>
  <si>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</si>
  <si>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</si>
  <si>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</si>
  <si>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</si>
  <si>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</si>
  <si>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</si>
  <si>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</si>
  <si>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</si>
  <si>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</si>
  <si>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</si>
  <si>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</si>
  <si>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</si>
  <si>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</si>
  <si>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</si>
  <si>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</si>
  <si>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</si>
  <si>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</si>
  <si>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</si>
  <si>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</si>
  <si>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</si>
  <si>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</si>
  <si>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</si>
  <si>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</si>
  <si>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</si>
  <si>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</si>
  <si>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</si>
  <si>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</si>
  <si>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</si>
  <si>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</si>
  <si>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</si>
  <si>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</si>
  <si>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</si>
  <si>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</si>
  <si>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</si>
  <si>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</si>
  <si>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</si>
  <si>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</si>
  <si>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</si>
  <si>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</si>
  <si>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</si>
  <si>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</si>
  <si>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</si>
  <si>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</si>
  <si>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</si>
  <si>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</si>
  <si>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</si>
  <si>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</si>
  <si>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</si>
  <si>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</si>
  <si>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</si>
  <si>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</si>
  <si>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</si>
  <si>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</si>
  <si>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</si>
  <si>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</si>
  <si>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</si>
  <si>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</si>
  <si>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</si>
  <si>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</si>
  <si>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</si>
  <si>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</si>
  <si>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</si>
  <si>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</si>
  <si>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</si>
  <si>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</si>
  <si>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</si>
  <si>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</si>
  <si>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</si>
  <si>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</si>
  <si>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</si>
  <si>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</si>
  <si>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</si>
  <si>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</si>
  <si>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</si>
  <si>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</si>
  <si>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</si>
  <si>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</si>
  <si>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</si>
  <si>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</si>
  <si>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</si>
  <si>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</si>
  <si>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</si>
  <si>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</si>
  <si>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</si>
  <si>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</si>
  <si>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</si>
  <si>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</si>
  <si>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</si>
  <si>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</si>
  <si>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</si>
  <si>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</si>
  <si>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</si>
  <si>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</si>
  <si>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</si>
  <si>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</si>
  <si>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</si>
  <si>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</si>
  <si>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</si>
  <si>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</si>
  <si>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</si>
  <si>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</si>
  <si>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</si>
  <si>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</si>
  <si>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</si>
  <si>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</si>
  <si>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</si>
  <si>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</si>
  <si>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</si>
  <si>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</si>
  <si>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</si>
  <si>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</si>
  <si>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</si>
  <si>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</si>
  <si>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</si>
  <si>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</si>
  <si>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</si>
  <si>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</si>
  <si>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</si>
  <si>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</si>
  <si>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</si>
  <si>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</si>
  <si>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</si>
  <si>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</si>
  <si>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</si>
  <si>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</si>
  <si>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</si>
  <si>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</si>
  <si>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</si>
  <si>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</si>
  <si>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</si>
  <si>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</si>
  <si>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</si>
  <si>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</si>
  <si>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</si>
  <si>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</si>
  <si>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</si>
  <si>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</si>
  <si>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</si>
  <si>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</si>
  <si>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</si>
  <si>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</si>
  <si>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</si>
  <si>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</si>
  <si>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</si>
  <si>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</si>
  <si>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</si>
  <si>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</si>
  <si>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</si>
  <si>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</si>
  <si>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</si>
  <si>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</si>
  <si>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</si>
  <si>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</si>
  <si>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</si>
  <si>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</si>
  <si>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</si>
  <si>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</si>
  <si>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</si>
  <si>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</si>
  <si>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</si>
  <si>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</si>
  <si>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</si>
  <si>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</si>
  <si>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</si>
  <si>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</si>
  <si>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</si>
  <si>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</si>
  <si>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</si>
  <si>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</si>
  <si>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</si>
  <si>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</si>
  <si>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</si>
  <si>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</si>
  <si>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</si>
  <si>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</si>
  <si>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</si>
  <si>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</si>
  <si>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</si>
  <si>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</si>
  <si>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</si>
  <si>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</si>
  <si>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</si>
  <si>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</si>
  <si>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</si>
  <si>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</si>
  <si>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</si>
  <si>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</si>
  <si>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</si>
  <si>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</si>
  <si>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</si>
  <si>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</si>
  <si>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</si>
  <si>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</si>
  <si>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</si>
  <si>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</si>
  <si>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</si>
  <si>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</si>
  <si>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</si>
  <si>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</si>
  <si>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</si>
  <si>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</si>
  <si>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</si>
  <si>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</si>
  <si>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</si>
  <si>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</si>
  <si>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</si>
  <si>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</si>
  <si>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</si>
  <si>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</si>
  <si>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</si>
  <si>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</si>
  <si>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</si>
  <si>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</si>
  <si>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</si>
  <si>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</si>
  <si>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</si>
  <si>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</si>
  <si>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</si>
  <si>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</si>
  <si>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</si>
  <si>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</si>
  <si>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</si>
  <si>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</si>
  <si>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</si>
  <si>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</si>
  <si>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</si>
  <si>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</si>
  <si>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</si>
  <si>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</si>
  <si>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</si>
  <si>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</si>
  <si>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</si>
  <si>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</si>
  <si>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</si>
  <si>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</si>
  <si>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</si>
  <si>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</si>
  <si>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</si>
  <si>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</si>
  <si>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</si>
  <si>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</si>
  <si>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</si>
  <si>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</si>
  <si>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</si>
  <si>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</si>
  <si>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</si>
  <si>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</si>
  <si>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</si>
  <si>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</si>
  <si>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</si>
  <si>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</si>
  <si>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</si>
  <si>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</si>
  <si>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</si>
  <si>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</si>
  <si>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</si>
  <si>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</si>
  <si>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</si>
  <si>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</si>
  <si>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</si>
  <si>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</si>
  <si>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</si>
  <si>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</si>
  <si>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</si>
  <si>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</si>
  <si>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</si>
  <si>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</si>
  <si>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</si>
  <si>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</si>
  <si>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</si>
  <si>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</si>
  <si>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</si>
  <si>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</si>
  <si>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</si>
  <si>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</si>
  <si>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</si>
  <si>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</si>
  <si>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</si>
  <si>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</si>
  <si>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</si>
  <si>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</si>
  <si>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</si>
  <si>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</si>
  <si>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</si>
  <si>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</si>
  <si>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</si>
  <si>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</si>
  <si>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</si>
  <si>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</si>
  <si>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</si>
  <si>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</si>
  <si>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</si>
  <si>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</si>
  <si>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</si>
  <si>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</si>
  <si>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</si>
  <si>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</si>
  <si>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</si>
  <si>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</si>
  <si>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</si>
  <si>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</si>
  <si>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</si>
  <si>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</si>
  <si>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</si>
  <si>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</si>
  <si>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</si>
  <si>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</si>
  <si>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</si>
  <si>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</si>
  <si>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</si>
  <si>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</si>
  <si>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</si>
  <si>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</si>
  <si>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</si>
  <si>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</si>
  <si>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</si>
  <si>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</si>
  <si>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</si>
  <si>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</si>
  <si>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</si>
  <si>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</si>
  <si>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</si>
  <si>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</si>
  <si>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</si>
  <si>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</si>
  <si>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</si>
  <si>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</si>
  <si>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</si>
  <si>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</si>
  <si>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</si>
  <si>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</si>
  <si>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</si>
  <si>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</si>
  <si>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</si>
  <si>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</si>
  <si>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</si>
  <si>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</si>
  <si>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</si>
  <si>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</si>
  <si>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</si>
  <si>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</si>
  <si>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</si>
  <si>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</si>
  <si>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</si>
  <si>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</si>
  <si>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</si>
  <si>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</si>
  <si>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</si>
  <si>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</si>
  <si>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</si>
  <si>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</si>
  <si>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</si>
  <si>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</si>
  <si>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</si>
  <si>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</si>
  <si>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</si>
  <si>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</si>
  <si>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</si>
  <si>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</si>
  <si>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</si>
  <si>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</si>
  <si>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</si>
  <si>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</si>
  <si>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</si>
  <si>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</si>
  <si>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</si>
  <si>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</si>
  <si>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</si>
  <si>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</si>
  <si>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</si>
  <si>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</si>
  <si>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</si>
  <si>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</si>
  <si>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</si>
  <si>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</si>
  <si>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</si>
  <si>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</si>
  <si>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</si>
  <si>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</si>
  <si>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</si>
  <si>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</si>
  <si>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</si>
  <si>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</si>
  <si>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</si>
  <si>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</si>
  <si>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</si>
  <si>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</si>
  <si>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</si>
  <si>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</si>
  <si>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</si>
  <si>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</si>
  <si>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</si>
  <si>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</si>
  <si>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</si>
  <si>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</si>
  <si>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</si>
  <si>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</si>
  <si>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</si>
  <si>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</si>
  <si>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</si>
  <si>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</si>
  <si>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</si>
  <si>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</si>
  <si>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</si>
  <si>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</si>
  <si>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</si>
  <si>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</si>
  <si>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</si>
  <si>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</si>
  <si>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</si>
  <si>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</si>
  <si>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</si>
  <si>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</si>
  <si>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</si>
  <si>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</si>
  <si>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</si>
  <si>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</si>
  <si>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</si>
  <si>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</si>
  <si>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</si>
  <si>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</si>
  <si>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</si>
  <si>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</si>
  <si>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</si>
  <si>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</si>
  <si>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</si>
  <si>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</si>
  <si>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</si>
  <si>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</si>
  <si>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</si>
  <si>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</si>
  <si>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</si>
  <si>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</si>
  <si>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</si>
  <si>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</si>
  <si>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</si>
  <si>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</si>
  <si>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</si>
  <si>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</si>
  <si>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</si>
  <si>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</si>
  <si>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</si>
  <si>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</si>
  <si>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</si>
  <si>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</si>
  <si>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</si>
  <si>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</si>
  <si>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</si>
  <si>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</si>
  <si>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</si>
  <si>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</si>
  <si>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</si>
  <si>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</si>
  <si>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</si>
  <si>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</si>
  <si>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</si>
  <si>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</si>
  <si>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</si>
  <si>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</si>
  <si>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</si>
  <si>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</si>
  <si>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</si>
  <si>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</si>
  <si>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</si>
  <si>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</si>
  <si>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</si>
  <si>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</si>
  <si>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</si>
  <si>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</si>
  <si>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</si>
  <si>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</si>
  <si>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</si>
  <si>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</si>
  <si>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</si>
  <si>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</si>
  <si>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</si>
  <si>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</si>
  <si>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</si>
  <si>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</si>
  <si>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</si>
  <si>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</si>
  <si>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</si>
  <si>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</si>
  <si>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</si>
  <si>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</si>
  <si>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</si>
  <si>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</si>
  <si>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</si>
  <si>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</si>
  <si>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</si>
  <si>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</si>
  <si>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</si>
  <si>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</si>
  <si>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</si>
  <si>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</si>
  <si>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</si>
  <si>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</si>
  <si>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</si>
  <si>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</si>
  <si>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</si>
  <si>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</si>
  <si>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</si>
  <si>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</si>
  <si>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</si>
  <si>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</si>
  <si>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</si>
  <si>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</si>
  <si>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</si>
  <si>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</si>
  <si>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</si>
  <si>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</si>
  <si>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</si>
  <si>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</si>
  <si>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</si>
  <si>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</si>
  <si>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</si>
  <si>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</si>
  <si>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</si>
  <si>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</si>
  <si>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</si>
  <si>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</si>
  <si>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</si>
  <si>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</si>
  <si>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</si>
  <si>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</si>
  <si>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</si>
  <si>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</si>
  <si>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</si>
  <si>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</si>
  <si>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</si>
  <si>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</si>
  <si>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</si>
  <si>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</si>
  <si>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</si>
  <si>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</si>
  <si>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</si>
  <si>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</si>
  <si>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</si>
  <si>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</si>
  <si>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</si>
  <si>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</si>
  <si>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</si>
  <si>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</si>
  <si>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</si>
  <si>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</si>
  <si>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</si>
  <si>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</si>
  <si>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</si>
  <si>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</si>
  <si>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</si>
  <si>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</si>
  <si>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</si>
  <si>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</si>
  <si>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</si>
  <si>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</si>
  <si>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</si>
  <si>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</si>
  <si>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</si>
  <si>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</si>
  <si>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</si>
  <si>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</si>
  <si>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</si>
  <si>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</si>
  <si>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</si>
  <si>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</si>
  <si>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</si>
  <si>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</si>
  <si>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</si>
  <si>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</si>
  <si>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</si>
  <si>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</si>
  <si>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</si>
  <si>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</si>
  <si>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</si>
  <si>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</si>
  <si>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</si>
  <si>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</si>
  <si>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</si>
  <si>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</si>
  <si>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</si>
  <si>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</si>
  <si>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</si>
  <si>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</si>
  <si>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</si>
  <si>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</si>
  <si>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</si>
  <si>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</si>
  <si>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</si>
  <si>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</si>
  <si>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</si>
  <si>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</si>
  <si>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</si>
  <si>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</si>
  <si>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</si>
  <si>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</si>
  <si>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</si>
  <si>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</si>
  <si>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</si>
  <si>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</si>
  <si>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</si>
  <si>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</si>
  <si>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</si>
  <si>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</si>
  <si>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</si>
  <si>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</si>
  <si>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</si>
  <si>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</si>
  <si>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</si>
  <si>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</si>
  <si>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</si>
  <si>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</si>
  <si>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</si>
  <si>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</si>
  <si>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</si>
  <si>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</si>
  <si>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</si>
  <si>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</si>
  <si>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</si>
  <si>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</si>
  <si>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</si>
  <si>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</si>
  <si>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</si>
  <si>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</si>
  <si>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</si>
  <si>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</si>
  <si>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</si>
  <si>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</si>
  <si>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</si>
  <si>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</si>
  <si>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</si>
  <si>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</si>
  <si>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</si>
  <si>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</si>
  <si>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</si>
  <si>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</si>
  <si>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</si>
  <si>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</si>
  <si>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</si>
  <si>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</si>
  <si>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</si>
  <si>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</si>
  <si>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</si>
  <si>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</si>
  <si>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</si>
  <si>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</si>
  <si>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</si>
  <si>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</si>
  <si>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</si>
  <si>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</si>
  <si>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</si>
  <si>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</si>
  <si>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</si>
  <si>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</si>
  <si>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</si>
  <si>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</si>
  <si>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</si>
  <si>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</si>
  <si>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</si>
  <si>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</si>
  <si>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</si>
  <si>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</si>
  <si>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</si>
  <si>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</si>
  <si>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</si>
  <si>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</si>
  <si>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</si>
  <si>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</si>
  <si>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</si>
  <si>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</si>
  <si>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</si>
  <si>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</si>
  <si>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</si>
  <si>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</si>
  <si>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</si>
  <si>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</si>
  <si>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</si>
  <si>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</si>
  <si>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</si>
  <si>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</si>
  <si>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</si>
  <si>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</si>
  <si>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</si>
  <si>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</si>
  <si>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</si>
  <si>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</si>
  <si>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</si>
  <si>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</si>
  <si>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</si>
  <si>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</si>
  <si>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</si>
  <si>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</si>
  <si>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</si>
  <si>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</si>
  <si>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</si>
  <si>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</si>
  <si>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</si>
  <si>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</si>
  <si>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</si>
  <si>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</si>
  <si>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</si>
  <si>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</si>
  <si>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</si>
  <si>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</si>
  <si>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</si>
  <si>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</si>
  <si>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</si>
  <si>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</si>
  <si>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</si>
  <si>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</si>
  <si>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</si>
  <si>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</si>
  <si>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</si>
  <si>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</si>
  <si>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</si>
  <si>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</si>
  <si>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</si>
  <si>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</si>
  <si>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</si>
  <si>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</si>
  <si>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</si>
  <si>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</si>
  <si>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</si>
  <si>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</si>
  <si>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</si>
  <si>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</si>
  <si>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</si>
  <si>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</si>
  <si>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</si>
  <si>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</si>
  <si>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</si>
  <si>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</si>
  <si>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</si>
  <si>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</si>
  <si>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</si>
  <si>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</si>
  <si>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</si>
  <si>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</si>
  <si>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</si>
  <si>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</si>
  <si>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</si>
  <si>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</si>
  <si>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</si>
  <si>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</si>
  <si>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</si>
  <si>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</si>
  <si>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</si>
  <si>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</si>
  <si>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</si>
  <si>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</si>
  <si>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</si>
  <si>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</si>
  <si>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</si>
  <si>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</si>
  <si>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</si>
  <si>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</si>
  <si>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</si>
  <si>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</si>
  <si>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</si>
  <si>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</si>
  <si>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</si>
  <si>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</si>
  <si>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</si>
  <si>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</si>
  <si>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</si>
  <si>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</si>
  <si>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</si>
  <si>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</si>
  <si>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</si>
  <si>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</si>
  <si>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</si>
  <si>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</si>
  <si>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</si>
  <si>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</si>
  <si>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</si>
  <si>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</si>
  <si>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</si>
  <si>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</si>
  <si>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</si>
  <si>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</si>
  <si>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</si>
  <si>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</si>
  <si>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</si>
  <si>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</si>
  <si>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</si>
  <si>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</si>
  <si>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</si>
  <si>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</si>
  <si>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</si>
  <si>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</si>
  <si>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</si>
  <si>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</si>
  <si>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</si>
  <si>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</si>
  <si>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</si>
  <si>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</si>
  <si>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</si>
  <si>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</si>
  <si>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</si>
  <si>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</si>
  <si>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</si>
  <si>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</si>
  <si>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</si>
  <si>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</si>
  <si>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</si>
  <si>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</si>
  <si>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</si>
  <si>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</si>
  <si>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</si>
  <si>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</si>
  <si>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</si>
  <si>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</si>
  <si>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</si>
  <si>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</si>
  <si>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</si>
  <si>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</si>
  <si>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</si>
  <si>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</si>
  <si>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</si>
  <si>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</si>
  <si>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</si>
  <si>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</si>
  <si>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</si>
  <si>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</si>
  <si>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</si>
  <si>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</si>
  <si>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</si>
  <si>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</si>
  <si>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</si>
  <si>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</si>
  <si>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</si>
  <si>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</si>
  <si>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</si>
  <si>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</si>
  <si>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</si>
  <si>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</si>
  <si>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</si>
  <si>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</si>
  <si>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</si>
  <si>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</si>
  <si>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</si>
  <si>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</si>
  <si>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</si>
  <si>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</si>
  <si>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</si>
  <si>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</si>
  <si>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</si>
  <si>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</si>
  <si>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</si>
  <si>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</si>
  <si>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</si>
  <si>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</si>
  <si>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</si>
  <si>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</si>
  <si>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</si>
  <si>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</si>
  <si>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</si>
  <si>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</si>
  <si>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</si>
  <si>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</si>
  <si>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</si>
  <si>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</si>
  <si>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</si>
  <si>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</si>
  <si>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</si>
  <si>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</si>
  <si>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</si>
  <si>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</si>
  <si>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</si>
  <si>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</si>
  <si>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</si>
  <si>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</si>
  <si>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</si>
  <si>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</si>
  <si>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</si>
  <si>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</si>
  <si>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</si>
  <si>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</si>
  <si>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</si>
  <si>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</si>
  <si>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</si>
  <si>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</si>
  <si>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</si>
  <si>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</si>
  <si>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</si>
  <si>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</si>
  <si>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</si>
  <si>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</si>
  <si>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</si>
  <si>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</si>
  <si>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</si>
  <si>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</si>
  <si>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</si>
  <si>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</si>
  <si>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</si>
  <si>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</si>
  <si>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</si>
  <si>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</si>
  <si>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</si>
  <si>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</si>
  <si>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</si>
  <si>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</si>
  <si>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</si>
  <si>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</si>
  <si>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</si>
  <si>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</si>
  <si>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</si>
  <si>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</si>
  <si>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</si>
  <si>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</si>
  <si>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</si>
  <si>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</si>
  <si>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</si>
  <si>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</si>
  <si>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</si>
  <si>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</si>
  <si>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</si>
  <si>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</si>
  <si>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</si>
  <si>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</si>
  <si>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</si>
  <si>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</si>
  <si>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</si>
  <si>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</si>
  <si>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</si>
  <si>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</si>
  <si>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</si>
  <si>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</si>
  <si>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</si>
  <si>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</si>
  <si>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</si>
  <si>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</si>
  <si>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</si>
  <si>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</si>
  <si>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</si>
  <si>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</si>
  <si>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</si>
  <si>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</si>
  <si>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</si>
  <si>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</si>
  <si>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</si>
  <si>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</si>
  <si>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</si>
  <si>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</si>
  <si>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</si>
  <si>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</si>
  <si>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</si>
  <si>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</si>
  <si>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</si>
  <si>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</si>
  <si>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</si>
  <si>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</si>
  <si>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</si>
  <si>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</si>
  <si>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</si>
  <si>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</si>
  <si>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</si>
  <si>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</si>
  <si>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</si>
  <si>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</si>
  <si>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</si>
  <si>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</si>
  <si>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</si>
  <si>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</si>
  <si>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</si>
  <si>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</si>
  <si>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</si>
  <si>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</si>
  <si>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</si>
  <si>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</si>
  <si>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</si>
  <si>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</si>
  <si>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</si>
  <si>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</si>
  <si>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</si>
  <si>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</si>
  <si>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</si>
  <si>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</si>
  <si>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</si>
  <si>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</si>
  <si>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</si>
  <si>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</si>
  <si>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</si>
  <si>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</si>
  <si>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</si>
  <si>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</si>
  <si>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</si>
  <si>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</si>
  <si>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</si>
  <si>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</si>
  <si>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</si>
  <si>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</si>
  <si>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</si>
  <si>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</si>
  <si>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</si>
  <si>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</si>
  <si>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</si>
  <si>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</si>
  <si>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</si>
  <si>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</si>
  <si>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</si>
  <si>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</si>
  <si>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</si>
  <si>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</si>
  <si>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</si>
  <si>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</si>
  <si>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</si>
  <si>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</si>
  <si>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</si>
  <si>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</si>
  <si>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</si>
  <si>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</si>
  <si>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</si>
  <si>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</si>
  <si>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</si>
  <si>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</si>
  <si>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</si>
  <si>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</si>
  <si>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</si>
  <si>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</si>
  <si>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</si>
  <si>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</si>
  <si>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</si>
  <si>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</si>
  <si>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</si>
  <si>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</si>
  <si>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</si>
  <si>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</si>
  <si>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</si>
  <si>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</si>
  <si>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</si>
  <si>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</si>
  <si>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</si>
  <si>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</si>
  <si>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</si>
  <si>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</si>
  <si>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</si>
  <si>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</si>
  <si>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</si>
  <si>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</si>
  <si>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</si>
  <si>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</si>
  <si>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</si>
  <si>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</si>
  <si>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</si>
  <si>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</si>
  <si>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</si>
  <si>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</si>
  <si>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</si>
  <si>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</si>
  <si>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</si>
  <si>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</si>
  <si>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</si>
  <si>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</si>
  <si>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</si>
  <si>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</si>
  <si>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</si>
  <si>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</si>
  <si>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</si>
  <si>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</si>
  <si>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</si>
  <si>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</si>
  <si>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</si>
  <si>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</si>
  <si>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</si>
  <si>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</si>
  <si>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</si>
  <si>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</si>
  <si>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</si>
  <si>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</si>
  <si>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</si>
  <si>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</si>
  <si>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</si>
  <si>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</si>
  <si>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</si>
  <si>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</si>
  <si>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</si>
  <si>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</si>
  <si>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</si>
  <si>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</si>
  <si>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</si>
  <si>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</si>
  <si>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</si>
  <si>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</si>
  <si>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</si>
  <si>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</si>
  <si>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</si>
  <si>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</si>
  <si>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</si>
  <si>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</si>
  <si>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</si>
  <si>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</si>
  <si>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</si>
  <si>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</si>
  <si>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</si>
  <si>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</si>
  <si>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</si>
  <si>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</si>
  <si>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</si>
  <si>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</si>
  <si>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</si>
  <si>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</si>
  <si>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</si>
  <si>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</si>
  <si>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</si>
  <si>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</si>
  <si>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</si>
  <si>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</si>
  <si>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</si>
  <si>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</si>
  <si>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</si>
  <si>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</si>
  <si>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</si>
  <si>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</si>
  <si>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</si>
  <si>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</si>
  <si>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</si>
  <si>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</si>
  <si>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</si>
  <si>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</si>
  <si>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</si>
  <si>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</si>
  <si>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</si>
  <si>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</si>
  <si>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</si>
  <si>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</si>
  <si>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</si>
  <si>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</si>
  <si>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</si>
  <si>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</si>
  <si>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</si>
  <si>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</si>
  <si>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</si>
  <si>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</si>
  <si>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</si>
  <si>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</si>
  <si>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</si>
  <si>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</si>
  <si>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</si>
  <si>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</si>
  <si>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</si>
  <si>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</si>
  <si>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</si>
  <si>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</si>
  <si>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</si>
  <si>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</si>
  <si>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</si>
  <si>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</si>
  <si>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</si>
  <si>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</si>
  <si>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</si>
  <si>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</si>
  <si>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</si>
  <si>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</si>
  <si>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</si>
  <si>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</si>
  <si>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</si>
  <si>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</si>
  <si>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</si>
  <si>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</si>
  <si>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</si>
  <si>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</si>
  <si>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</si>
  <si>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</si>
  <si>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</si>
  <si>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</si>
  <si>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</si>
  <si>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</si>
  <si>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</si>
  <si>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</si>
  <si>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</si>
  <si>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</si>
  <si>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</si>
  <si>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</si>
  <si>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</si>
  <si>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</si>
  <si>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</si>
  <si>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</si>
  <si>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</si>
  <si>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</si>
  <si>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</si>
  <si>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</si>
  <si>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</si>
  <si>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</si>
  <si>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</si>
  <si>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</si>
  <si>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</si>
  <si>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</si>
  <si>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</si>
  <si>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</si>
  <si>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</si>
  <si>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</si>
  <si>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</si>
  <si>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</si>
  <si>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</si>
  <si>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</si>
  <si>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</si>
  <si>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</si>
  <si>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</si>
  <si>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</si>
  <si>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</si>
  <si>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</si>
  <si>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</si>
  <si>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</si>
  <si>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</si>
  <si>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</si>
  <si>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</si>
  <si>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</si>
  <si>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</si>
  <si>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</si>
  <si>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</si>
  <si>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</si>
  <si>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</si>
  <si>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</si>
  <si>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</si>
  <si>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</si>
  <si>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</si>
  <si>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</si>
  <si>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</si>
  <si>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</si>
  <si>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</si>
  <si>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</si>
  <si>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</si>
  <si>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</si>
  <si>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</si>
  <si>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</si>
  <si>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</si>
  <si>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</si>
  <si>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</si>
  <si>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</si>
  <si>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</si>
  <si>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</si>
  <si>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</si>
  <si>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</si>
  <si>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</si>
  <si>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</si>
  <si>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</si>
  <si>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</si>
  <si>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</si>
  <si>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</si>
  <si>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</si>
  <si>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</si>
  <si>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</si>
  <si>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</si>
  <si>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</si>
  <si>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</si>
  <si>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</si>
  <si>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</si>
  <si>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</si>
  <si>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</si>
  <si>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</si>
  <si>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</si>
  <si>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</si>
  <si>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</si>
  <si>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</si>
  <si>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</si>
  <si>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</si>
  <si>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</si>
  <si>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</si>
  <si>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</si>
  <si>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</si>
  <si>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</si>
  <si>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</si>
  <si>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</si>
  <si>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</si>
  <si>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</si>
  <si>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</si>
  <si>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</si>
  <si>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</si>
  <si>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</si>
  <si>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</si>
  <si>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</si>
  <si>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</si>
  <si>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</si>
  <si>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</si>
  <si>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</si>
  <si>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</si>
  <si>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</si>
  <si>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</si>
  <si>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</si>
  <si>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</si>
  <si>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</si>
  <si>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</si>
  <si>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</si>
  <si>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</si>
  <si>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</si>
  <si>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</si>
  <si>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</si>
  <si>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</si>
  <si>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</si>
  <si>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</si>
  <si>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</si>
  <si>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</si>
  <si>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</si>
  <si>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</si>
  <si>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</si>
  <si>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</si>
  <si>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</si>
  <si>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</si>
  <si>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</si>
  <si>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</si>
  <si>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</si>
  <si>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</si>
  <si>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</si>
  <si>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</si>
  <si>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</si>
  <si>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</si>
  <si>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</si>
  <si>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</si>
  <si>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</si>
  <si>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</si>
  <si>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</si>
  <si>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</si>
  <si>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</si>
  <si>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</si>
  <si>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</si>
  <si>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</si>
  <si>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</si>
  <si>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</si>
  <si>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</si>
  <si>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</si>
  <si>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</si>
  <si>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</si>
  <si>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</si>
  <si>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</si>
  <si>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</si>
  <si>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</si>
  <si>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</si>
  <si>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</si>
  <si>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</si>
  <si>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</si>
  <si>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</si>
  <si>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</si>
  <si>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</si>
  <si>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</si>
  <si>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</si>
  <si>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</si>
  <si>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</si>
  <si>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</si>
  <si>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</si>
  <si>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</si>
  <si>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</si>
  <si>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</si>
  <si>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</si>
  <si>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</si>
  <si>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</si>
  <si>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</si>
  <si>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</si>
  <si>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</si>
  <si>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</si>
  <si>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</si>
  <si>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</si>
  <si>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</si>
  <si>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</si>
  <si>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</si>
  <si>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</si>
  <si>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</si>
  <si>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</si>
  <si>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</si>
  <si>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</si>
  <si>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</si>
  <si>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</si>
  <si>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</si>
  <si>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</si>
  <si>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</si>
  <si>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</si>
  <si>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</si>
  <si>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</si>
  <si>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</si>
  <si>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</si>
  <si>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</si>
  <si>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</si>
  <si>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</si>
  <si>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</si>
  <si>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</si>
  <si>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</si>
  <si>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</si>
  <si>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</si>
  <si>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</si>
  <si>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</si>
  <si>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</si>
  <si>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</si>
  <si>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</si>
  <si>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</si>
  <si>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</si>
  <si>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</si>
  <si>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</si>
  <si>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</si>
  <si>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</si>
  <si>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</si>
  <si>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</si>
  <si>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</si>
  <si>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</si>
  <si>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</si>
  <si>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</si>
  <si>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</si>
  <si>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</si>
  <si>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</si>
  <si>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</si>
  <si>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</si>
  <si>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</si>
  <si>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</si>
  <si>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</si>
  <si>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</si>
  <si>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</si>
  <si>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</si>
  <si>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</si>
  <si>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</si>
  <si>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</si>
  <si>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</si>
  <si>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</si>
  <si>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</si>
  <si>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</si>
  <si>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</si>
  <si>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</si>
  <si>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</si>
  <si>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</si>
  <si>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</si>
  <si>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</si>
  <si>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</si>
  <si>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</si>
  <si>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</si>
  <si>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</si>
  <si>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</si>
  <si>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</si>
  <si>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</si>
  <si>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</si>
  <si>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</si>
  <si>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</si>
  <si>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</si>
  <si>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</si>
  <si>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</si>
  <si>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</si>
  <si>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</si>
  <si>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</si>
  <si>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</si>
  <si>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</si>
  <si>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</si>
  <si>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</si>
  <si>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</si>
  <si>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</si>
  <si>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</si>
  <si>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</si>
  <si>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</si>
  <si>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</si>
  <si>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</si>
  <si>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</si>
  <si>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</si>
  <si>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</si>
  <si>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</si>
  <si>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</si>
  <si>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</si>
  <si>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</si>
  <si>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</si>
  <si>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</si>
  <si>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</si>
  <si>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</si>
  <si>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</si>
  <si>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</si>
  <si>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</si>
  <si>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</si>
  <si>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</si>
  <si>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</si>
  <si>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</si>
  <si>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</si>
  <si>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</si>
  <si>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</si>
  <si>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</si>
  <si>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</si>
  <si>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</si>
  <si>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</si>
  <si>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</si>
  <si>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</si>
  <si>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</si>
  <si>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</si>
  <si>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</si>
  <si>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</si>
  <si>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</si>
  <si>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</si>
  <si>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</si>
  <si>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</si>
  <si>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</si>
  <si>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</si>
  <si>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</si>
  <si>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</si>
  <si>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</si>
  <si>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</si>
  <si>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</si>
  <si>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</si>
  <si>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</si>
  <si>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</si>
  <si>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</si>
  <si>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</si>
  <si>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</si>
  <si>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</si>
  <si>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</si>
  <si>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</si>
  <si>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</si>
  <si>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</si>
  <si>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</si>
  <si>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</si>
  <si>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</si>
  <si>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</si>
  <si>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</si>
  <si>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</si>
  <si>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</si>
  <si>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</si>
  <si>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</si>
  <si>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</si>
  <si>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</si>
  <si>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</si>
  <si>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</si>
  <si>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</si>
  <si>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</si>
  <si>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</si>
  <si>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</si>
  <si>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</si>
  <si>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</si>
  <si>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</si>
  <si>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</si>
  <si>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</si>
  <si>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</si>
  <si>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</si>
  <si>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</si>
  <si>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</si>
  <si>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</si>
  <si>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</si>
  <si>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</si>
  <si>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</si>
  <si>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</si>
  <si>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</si>
  <si>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</si>
  <si>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</si>
  <si>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</si>
  <si>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</si>
  <si>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</si>
  <si>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</si>
  <si>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</si>
  <si>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</si>
  <si>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</si>
  <si>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</si>
  <si>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</si>
  <si>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</si>
  <si>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</si>
  <si>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</si>
  <si>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</si>
  <si>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</si>
  <si>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</si>
  <si>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</si>
  <si>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</si>
  <si>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</si>
  <si>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</si>
  <si>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</si>
  <si>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</si>
  <si>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</si>
  <si>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</si>
  <si>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</si>
  <si>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</si>
  <si>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</si>
  <si>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</si>
  <si>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</si>
  <si>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</si>
  <si>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</si>
  <si>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</si>
  <si>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</si>
  <si>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</si>
  <si>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</si>
  <si>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</si>
  <si>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</si>
  <si>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</si>
  <si>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</si>
  <si>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</si>
  <si>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</si>
  <si>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</si>
  <si>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</si>
  <si>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</si>
  <si>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</si>
  <si>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</si>
  <si>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</si>
  <si>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</si>
  <si>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</si>
  <si>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</si>
  <si>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</si>
  <si>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</si>
  <si>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</si>
  <si>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</si>
  <si>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</si>
  <si>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</si>
  <si>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</si>
  <si>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</si>
  <si>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</si>
  <si>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</si>
  <si>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</si>
  <si>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</si>
  <si>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</si>
  <si>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</si>
  <si>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</si>
  <si>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</si>
  <si>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</si>
  <si>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</si>
  <si>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</si>
  <si>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</si>
  <si>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</si>
  <si>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</si>
  <si>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</si>
  <si>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</si>
  <si>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</si>
  <si>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</si>
  <si>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</si>
  <si>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</si>
  <si>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</si>
  <si>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</si>
  <si>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</si>
  <si>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</si>
  <si>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</si>
  <si>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</si>
  <si>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</si>
  <si>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</si>
  <si>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</si>
  <si>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</si>
  <si>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</si>
  <si>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</si>
  <si>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</si>
  <si>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</si>
  <si>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</si>
  <si>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</si>
  <si>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</si>
  <si>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</si>
  <si>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</si>
  <si>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</si>
  <si>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</si>
  <si>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</si>
  <si>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</si>
  <si>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</si>
  <si>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</si>
  <si>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</si>
  <si>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</si>
  <si>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</si>
  <si>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</si>
  <si>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</si>
  <si>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</si>
  <si>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</si>
  <si>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</si>
  <si>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</si>
  <si>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</si>
  <si>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</si>
  <si>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</si>
  <si>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</si>
  <si>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</si>
  <si>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</si>
  <si>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</si>
  <si>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</si>
  <si>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</si>
  <si>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</si>
  <si>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</si>
  <si>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</si>
  <si>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</si>
  <si>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</si>
  <si>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</si>
  <si>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</si>
  <si>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</si>
  <si>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</si>
  <si>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</si>
  <si>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</si>
  <si>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</si>
  <si>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</si>
  <si>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</si>
  <si>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</si>
  <si>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</si>
  <si>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</si>
  <si>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</si>
  <si>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</si>
  <si>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</si>
  <si>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</si>
  <si>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</si>
  <si>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</si>
  <si>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</si>
  <si>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</si>
  <si>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</si>
  <si>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</si>
  <si>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</si>
  <si>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</si>
  <si>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</si>
  <si>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</si>
  <si>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</si>
  <si>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</si>
  <si>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</si>
  <si>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</si>
  <si>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</si>
  <si>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</si>
  <si>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</si>
  <si>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</si>
  <si>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</si>
  <si>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</si>
  <si>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</si>
  <si>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</si>
  <si>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</si>
  <si>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</si>
  <si>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</si>
  <si>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</si>
  <si>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</si>
  <si>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</si>
  <si>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</si>
  <si>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</si>
  <si>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</si>
  <si>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</si>
  <si>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</si>
  <si>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</si>
  <si>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</si>
  <si>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</si>
  <si>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</si>
  <si>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</si>
  <si>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</si>
  <si>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</si>
  <si>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</si>
  <si>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</si>
  <si>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</si>
  <si>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</si>
  <si>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</si>
  <si>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</si>
  <si>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</si>
  <si>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</si>
  <si>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</si>
  <si>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</si>
  <si>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</si>
  <si>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</si>
  <si>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</si>
  <si>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</si>
  <si>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</si>
  <si>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</si>
  <si>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</si>
  <si>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</si>
  <si>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</si>
  <si>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</si>
  <si>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</si>
  <si>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</si>
  <si>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</si>
  <si>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</si>
  <si>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</si>
  <si>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</si>
  <si>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</si>
  <si>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</si>
  <si>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</si>
  <si>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</si>
  <si>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</si>
  <si>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</si>
  <si>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</si>
  <si>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</si>
  <si>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</si>
  <si>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</si>
  <si>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</si>
  <si>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</si>
  <si>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</si>
  <si>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</si>
  <si>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</si>
  <si>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</si>
  <si>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</si>
  <si>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</si>
  <si>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</si>
  <si>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</si>
  <si>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</si>
  <si>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</si>
  <si>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</si>
  <si>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</si>
  <si>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</si>
  <si>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</si>
  <si>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</si>
  <si>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</si>
  <si>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</si>
  <si>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</si>
  <si>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</si>
  <si>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</si>
  <si>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</si>
  <si>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</si>
  <si>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</si>
  <si>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</si>
  <si>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</si>
  <si>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</si>
  <si>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</si>
  <si>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</si>
  <si>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</si>
  <si>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</si>
  <si>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</si>
  <si>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</si>
  <si>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</si>
  <si>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</si>
  <si>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</si>
  <si>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</si>
  <si>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</si>
  <si>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</si>
  <si>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</si>
  <si>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</si>
  <si>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</si>
  <si>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</si>
  <si>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</si>
  <si>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</si>
  <si>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</si>
  <si>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</si>
  <si>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</si>
  <si>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</si>
  <si>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</si>
  <si>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</si>
  <si>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</si>
  <si>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</si>
  <si>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</si>
  <si>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</si>
  <si>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</si>
  <si>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</si>
  <si>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</si>
  <si>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</si>
  <si>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</si>
  <si>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</si>
  <si>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</si>
  <si>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</si>
  <si>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</si>
  <si>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</si>
  <si>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</si>
  <si>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</si>
  <si>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</si>
  <si>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</si>
  <si>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</si>
  <si>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</si>
  <si>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</si>
  <si>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</si>
  <si>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</si>
  <si>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</si>
  <si>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</si>
  <si>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</si>
  <si>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</si>
  <si>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</si>
  <si>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</si>
  <si>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</si>
  <si>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</si>
  <si>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</si>
  <si>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</si>
  <si>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</si>
  <si>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</si>
  <si>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</si>
  <si>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</si>
  <si>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</si>
  <si>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</si>
  <si>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</si>
  <si>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</si>
  <si>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</si>
  <si>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</si>
  <si>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</si>
  <si>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</si>
  <si>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</si>
  <si>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</si>
  <si>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</si>
  <si>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</si>
  <si>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</si>
  <si>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</si>
  <si>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</si>
  <si>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</si>
  <si>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</si>
  <si>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</si>
  <si>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</si>
  <si>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</si>
  <si>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</si>
  <si>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</si>
  <si>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</si>
  <si>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</si>
  <si>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</si>
  <si>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</si>
  <si>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</si>
  <si>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</si>
  <si>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</si>
  <si>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</si>
  <si>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</si>
  <si>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</si>
  <si>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</si>
  <si>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</si>
  <si>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</si>
  <si>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</si>
  <si>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</si>
  <si>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</si>
  <si>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</si>
  <si>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</si>
  <si>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</si>
  <si>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</si>
  <si>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</si>
  <si>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</si>
  <si>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</si>
  <si>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</si>
  <si>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</si>
  <si>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</si>
  <si>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</si>
  <si>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</si>
  <si>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</si>
  <si>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</si>
  <si>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</si>
  <si>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</si>
  <si>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</si>
  <si>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</si>
  <si>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</si>
  <si>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</si>
  <si>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</si>
  <si>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</si>
  <si>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</si>
  <si>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</si>
  <si>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</si>
  <si>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</si>
  <si>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</si>
  <si>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</si>
  <si>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</si>
  <si>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</si>
  <si>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</si>
  <si>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</si>
  <si>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</si>
  <si>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</si>
  <si>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</si>
  <si>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</si>
  <si>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</si>
  <si>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</si>
  <si>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</si>
  <si>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</si>
  <si>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</si>
  <si>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</si>
  <si>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</si>
  <si>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</si>
  <si>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</si>
  <si>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</si>
  <si>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</si>
  <si>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</si>
  <si>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</si>
  <si>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</si>
  <si>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</si>
  <si>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</si>
  <si>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</si>
  <si>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</si>
  <si>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</si>
  <si>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</si>
  <si>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</si>
  <si>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</si>
  <si>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</si>
  <si>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</si>
  <si>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</si>
  <si>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</si>
  <si>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</si>
  <si>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</si>
  <si>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</si>
  <si>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</si>
  <si>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</si>
  <si>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</si>
  <si>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</si>
  <si>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</si>
  <si>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</si>
  <si>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</si>
  <si>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</si>
  <si>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</si>
  <si>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</si>
  <si>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</si>
  <si>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</si>
  <si>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</si>
  <si>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</si>
  <si>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</si>
  <si>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</si>
  <si>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</si>
  <si>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</si>
  <si>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</si>
  <si>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</si>
  <si>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</si>
  <si>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</si>
  <si>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</si>
  <si>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</si>
  <si>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</si>
  <si>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</si>
  <si>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</si>
  <si>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</si>
  <si>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</si>
  <si>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</si>
  <si>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</si>
  <si>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</si>
  <si>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</si>
  <si>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</si>
  <si>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</si>
  <si>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</si>
  <si>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</si>
  <si>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</si>
  <si>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</si>
  <si>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</si>
  <si>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</si>
  <si>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</si>
  <si>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</si>
  <si>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</si>
  <si>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</si>
  <si>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</si>
  <si>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</si>
  <si>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</si>
  <si>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</si>
  <si>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</si>
  <si>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</si>
  <si>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</si>
  <si>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</si>
  <si>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</si>
  <si>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</si>
  <si>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</si>
  <si>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</si>
  <si>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</si>
  <si>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</si>
  <si>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</si>
  <si>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</si>
  <si>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</si>
  <si>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</si>
  <si>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</si>
  <si>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</si>
  <si>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</si>
  <si>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</si>
  <si>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</si>
  <si>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</si>
  <si>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</si>
  <si>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</si>
  <si>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</si>
  <si>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</si>
  <si>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</si>
  <si>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</si>
  <si>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</si>
  <si>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</si>
  <si>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</si>
  <si>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</si>
  <si>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</si>
  <si>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</si>
  <si>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</si>
  <si>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</si>
  <si>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</si>
  <si>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</si>
  <si>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</si>
  <si>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</si>
  <si>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</si>
  <si>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</si>
  <si>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</si>
  <si>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</si>
  <si>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</si>
  <si>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</si>
  <si>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</si>
  <si>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</si>
  <si>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</si>
  <si>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</si>
  <si>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</si>
  <si>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</si>
  <si>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</si>
  <si>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</si>
  <si>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</si>
  <si>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</si>
  <si>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</si>
  <si>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</si>
  <si>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</si>
  <si>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</si>
  <si>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</si>
  <si>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</si>
  <si>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</si>
  <si>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</si>
  <si>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</si>
  <si>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</si>
  <si>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</si>
  <si>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</si>
  <si>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</si>
  <si>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</si>
  <si>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</si>
  <si>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</si>
  <si>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</si>
  <si>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</si>
  <si>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</si>
  <si>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</si>
  <si>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</si>
  <si>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</si>
  <si>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</si>
  <si>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</si>
  <si>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</si>
  <si>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</si>
  <si>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</si>
  <si>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</si>
  <si>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</si>
  <si>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</si>
  <si>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</si>
  <si>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</si>
  <si>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</si>
  <si>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</si>
  <si>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</si>
  <si>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</si>
  <si>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</si>
  <si>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</si>
  <si>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</si>
  <si>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</si>
  <si>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</si>
  <si>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</si>
  <si>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</si>
  <si>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</si>
  <si>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</si>
  <si>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</si>
  <si>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</si>
  <si>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</si>
  <si>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</si>
  <si>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</si>
  <si>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</si>
  <si>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</si>
  <si>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</si>
  <si>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</si>
  <si>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</si>
  <si>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</si>
  <si>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</si>
  <si>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</si>
  <si>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</si>
  <si>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</si>
  <si>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</si>
  <si>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</si>
  <si>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</si>
  <si>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</si>
  <si>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</si>
  <si>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</si>
  <si>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</si>
  <si>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</si>
  <si>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</si>
  <si>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</si>
  <si>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</si>
  <si>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</si>
  <si>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</si>
  <si>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</si>
  <si>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</si>
  <si>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</si>
  <si>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</si>
  <si>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</si>
  <si>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</si>
  <si>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</si>
  <si>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</si>
  <si>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</si>
  <si>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</si>
  <si>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</si>
  <si>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</si>
  <si>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</si>
  <si>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</si>
  <si>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</si>
  <si>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</si>
  <si>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</si>
  <si>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</si>
  <si>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</si>
  <si>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</si>
  <si>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</si>
  <si>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</si>
  <si>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</si>
  <si>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</si>
  <si>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</si>
  <si>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</si>
  <si>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</si>
  <si>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</si>
  <si>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</si>
  <si>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</si>
  <si>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</si>
  <si>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</si>
  <si>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</si>
  <si>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</si>
  <si>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</si>
  <si>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</si>
  <si>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</si>
  <si>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</si>
  <si>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</si>
  <si>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</si>
  <si>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</si>
  <si>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</si>
  <si>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</si>
  <si>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</si>
  <si>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</si>
  <si>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</si>
  <si>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</si>
  <si>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</si>
  <si>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</si>
  <si>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</si>
  <si>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</si>
  <si>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</si>
  <si>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</si>
  <si>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</si>
  <si>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</si>
  <si>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</si>
  <si>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</si>
  <si>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</si>
  <si>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</si>
  <si>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</si>
  <si>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</si>
  <si>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</si>
  <si>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</si>
  <si>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</si>
  <si>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</si>
  <si>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</si>
  <si>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</si>
  <si>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</si>
  <si>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</si>
  <si>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</si>
  <si>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</si>
  <si>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</si>
  <si>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</si>
  <si>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</si>
  <si>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</si>
  <si>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</si>
  <si>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</si>
  <si>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</si>
  <si>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</si>
  <si>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</si>
  <si>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</si>
  <si>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</si>
  <si>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</si>
  <si>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</si>
  <si>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</si>
  <si>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</si>
  <si>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</si>
  <si>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</si>
  <si>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</si>
  <si>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</si>
  <si>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</si>
  <si>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</si>
  <si>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</si>
  <si>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</si>
  <si>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</si>
  <si>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</si>
  <si>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</si>
  <si>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</si>
  <si>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</si>
  <si>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</si>
  <si>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</si>
  <si>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</si>
  <si>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</si>
  <si>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</si>
  <si>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</si>
  <si>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</si>
  <si>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</si>
  <si>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</si>
  <si>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</si>
  <si>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</si>
  <si>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</si>
  <si>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</si>
  <si>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</si>
  <si>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</si>
  <si>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</si>
  <si>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</si>
  <si>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</si>
  <si>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</si>
  <si>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</si>
  <si>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</si>
  <si>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</si>
  <si>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</si>
  <si>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</si>
  <si>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</si>
  <si>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</si>
  <si>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</si>
  <si>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</si>
  <si>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</si>
  <si>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</si>
  <si>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</si>
  <si>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</si>
  <si>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</si>
  <si>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</si>
  <si>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</si>
  <si>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</si>
  <si>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</si>
  <si>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</si>
  <si>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</si>
  <si>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</si>
  <si>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</si>
  <si>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</si>
  <si>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</si>
  <si>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</si>
  <si>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</si>
  <si>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</si>
  <si>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</si>
  <si>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</si>
  <si>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</si>
  <si>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</si>
  <si>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</si>
  <si>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</si>
  <si>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</si>
  <si>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</si>
  <si>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</si>
  <si>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</si>
  <si>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</si>
  <si>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</si>
  <si>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</si>
  <si>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</si>
  <si>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</si>
  <si>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</si>
  <si>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</si>
  <si>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</si>
  <si>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</si>
  <si>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</si>
  <si>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</si>
  <si>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</si>
  <si>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</si>
  <si>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</si>
  <si>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</si>
  <si>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</si>
  <si>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</si>
  <si>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</si>
  <si>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</si>
  <si>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</si>
  <si>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</si>
  <si>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</si>
  <si>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</si>
  <si>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</si>
  <si>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</si>
  <si>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</si>
  <si>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</si>
  <si>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</si>
  <si>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</si>
  <si>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</si>
  <si>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</si>
  <si>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</si>
  <si>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</si>
  <si>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</si>
  <si>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</si>
  <si>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</si>
  <si>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</si>
  <si>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</si>
  <si>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</si>
  <si>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</si>
  <si>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</si>
  <si>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</si>
  <si>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</si>
  <si>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</si>
  <si>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</si>
  <si>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</si>
  <si>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</si>
  <si>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</si>
  <si>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</si>
  <si>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</si>
  <si>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</si>
  <si>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</si>
  <si>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</si>
  <si>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</si>
  <si>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</si>
  <si>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</si>
  <si>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</si>
  <si>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</si>
  <si>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</si>
  <si>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</si>
  <si>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</si>
  <si>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</si>
  <si>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</si>
  <si>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</si>
  <si>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</si>
  <si>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</si>
  <si>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</si>
  <si>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</si>
  <si>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</si>
  <si>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</si>
  <si>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</si>
  <si>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</si>
  <si>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</si>
  <si>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</si>
  <si>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</si>
  <si>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</si>
  <si>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</si>
  <si>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</si>
  <si>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</si>
  <si>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</si>
  <si>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</si>
  <si>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</si>
  <si>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</si>
  <si>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</si>
  <si>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</si>
  <si>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</si>
  <si>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</si>
  <si>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</si>
  <si>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</si>
  <si>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</si>
  <si>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</si>
  <si>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</si>
  <si>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</si>
  <si>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</si>
  <si>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</si>
  <si>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</si>
  <si>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</si>
  <si>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</si>
  <si>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</si>
  <si>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</si>
  <si>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</si>
  <si>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</si>
  <si>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</si>
  <si>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</si>
  <si>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</si>
  <si>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</si>
  <si>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</si>
  <si>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</si>
  <si>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</si>
  <si>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</si>
  <si>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</si>
  <si>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</si>
  <si>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</si>
  <si>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</si>
  <si>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</si>
  <si>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</si>
  <si>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</si>
  <si>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</si>
  <si>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</si>
  <si>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</si>
  <si>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</si>
  <si>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</si>
  <si>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</si>
  <si>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</si>
  <si>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</si>
  <si>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</si>
  <si>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</si>
  <si>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</si>
  <si>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</si>
  <si>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</si>
  <si>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</si>
  <si>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</si>
  <si>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</si>
  <si>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</si>
  <si>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</si>
  <si>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</si>
  <si>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</si>
  <si>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</si>
  <si>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</si>
  <si>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</si>
  <si>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</si>
  <si>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</si>
  <si>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</si>
  <si>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</si>
  <si>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</si>
  <si>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</si>
  <si>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</si>
  <si>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</si>
  <si>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</si>
  <si>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</si>
  <si>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</si>
  <si>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</si>
  <si>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</si>
  <si>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</si>
  <si>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</si>
  <si>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</si>
  <si>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</si>
  <si>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</si>
  <si>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</si>
  <si>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</si>
  <si>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</si>
  <si>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</si>
  <si>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</si>
  <si>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</si>
  <si>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</si>
  <si>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</si>
  <si>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</si>
  <si>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</si>
  <si>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</si>
  <si>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</si>
  <si>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</si>
  <si>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</si>
  <si>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</si>
  <si>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</si>
  <si>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</si>
  <si>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</si>
  <si>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</si>
  <si>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</si>
  <si>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</si>
  <si>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</si>
  <si>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</si>
  <si>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</si>
  <si>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</si>
  <si>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</si>
  <si>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</si>
  <si>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</si>
  <si>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</si>
  <si>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</si>
  <si>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</si>
  <si>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</si>
  <si>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</si>
  <si>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</si>
  <si>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</si>
  <si>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</si>
  <si>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</si>
  <si>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</si>
  <si>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</si>
  <si>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</si>
  <si>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</si>
  <si>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</si>
  <si>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</si>
  <si>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</si>
  <si>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</si>
  <si>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</si>
  <si>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</si>
  <si>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</si>
  <si>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</si>
  <si>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</si>
  <si>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</si>
  <si>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</si>
  <si>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</si>
  <si>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</si>
  <si>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</si>
  <si>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</si>
  <si>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</si>
  <si>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</si>
  <si>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</si>
  <si>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</si>
  <si>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</si>
  <si>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</si>
  <si>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</si>
  <si>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</si>
  <si>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</si>
  <si>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</si>
  <si>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</si>
  <si>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</si>
  <si>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</si>
  <si>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</si>
  <si>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</si>
  <si>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</si>
  <si>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</si>
  <si>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</si>
  <si>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</si>
  <si>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</si>
  <si>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</si>
  <si>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</si>
  <si>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</si>
  <si>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</si>
  <si>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</si>
  <si>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</si>
  <si>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</si>
  <si>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</si>
  <si>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</si>
  <si>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</si>
  <si>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</si>
  <si>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</si>
  <si>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</si>
  <si>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</si>
  <si>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</si>
  <si>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</si>
  <si>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</si>
  <si>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</si>
  <si>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</si>
  <si>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</si>
  <si>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</si>
  <si>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</si>
  <si>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</si>
  <si>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</si>
  <si>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</si>
  <si>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</si>
  <si>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</si>
  <si>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</si>
  <si>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</si>
  <si>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</si>
  <si>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</si>
  <si>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</si>
  <si>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</si>
  <si>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</si>
  <si>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</si>
  <si>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</si>
  <si>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</si>
  <si>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</si>
  <si>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</si>
  <si>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</si>
  <si>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</si>
  <si>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</si>
  <si>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</si>
  <si>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</si>
  <si>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</si>
  <si>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</si>
  <si>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</si>
  <si>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</si>
  <si>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</si>
  <si>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</si>
  <si>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</si>
  <si>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</si>
  <si>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</si>
  <si>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</si>
  <si>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</si>
  <si>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</si>
  <si>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</si>
  <si>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</si>
  <si>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</si>
  <si>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</si>
  <si>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</si>
  <si>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</si>
  <si>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</si>
  <si>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</si>
  <si>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</si>
  <si>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</si>
  <si>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</si>
  <si>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</si>
  <si>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</si>
  <si>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</si>
  <si>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</si>
  <si>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</si>
  <si>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</si>
  <si>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</si>
  <si>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</si>
  <si>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</si>
  <si>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</si>
  <si>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</si>
  <si>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</si>
  <si>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</si>
  <si>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</si>
  <si>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</si>
  <si>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</si>
  <si>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</si>
  <si>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</si>
  <si>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</si>
  <si>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</si>
  <si>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</si>
  <si>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</si>
  <si>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</si>
  <si>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</si>
  <si>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</si>
  <si>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</si>
  <si>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</si>
  <si>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</si>
  <si>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</si>
  <si>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</si>
  <si>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</si>
  <si>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</si>
  <si>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</si>
  <si>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</si>
  <si>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</si>
  <si>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</si>
  <si>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</si>
  <si>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</si>
  <si>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</si>
  <si>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</si>
  <si>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</si>
  <si>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</si>
  <si>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</si>
  <si>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</si>
  <si>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</si>
  <si>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</si>
  <si>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</si>
  <si>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</si>
  <si>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</si>
  <si>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</si>
  <si>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</si>
  <si>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</si>
  <si>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</si>
  <si>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</si>
  <si>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</si>
  <si>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</si>
  <si>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</si>
  <si>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</si>
  <si>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</si>
  <si>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</si>
  <si>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</si>
  <si>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</si>
  <si>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</si>
  <si>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</si>
  <si>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</si>
  <si>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</si>
  <si>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</si>
  <si>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</si>
  <si>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</si>
  <si>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</si>
  <si>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</si>
  <si>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</si>
  <si>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</si>
  <si>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</si>
  <si>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</si>
  <si>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</si>
  <si>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</si>
  <si>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</si>
  <si>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</si>
  <si>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</si>
  <si>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</si>
  <si>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</si>
  <si>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</si>
  <si>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</si>
  <si>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</si>
  <si>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</si>
  <si>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</si>
  <si>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</si>
  <si>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</si>
  <si>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</si>
  <si>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</si>
  <si>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</si>
  <si>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</si>
  <si>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</si>
  <si>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</si>
  <si>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</si>
  <si>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</si>
  <si>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</si>
  <si>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</si>
  <si>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</si>
  <si>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</si>
  <si>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</si>
  <si>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</si>
  <si>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</si>
  <si>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</si>
  <si>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</si>
  <si>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</si>
  <si>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</si>
  <si>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</si>
  <si>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</si>
  <si>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</si>
  <si>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</si>
  <si>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</si>
  <si>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</si>
  <si>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</si>
  <si>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</si>
  <si>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</si>
  <si>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</si>
  <si>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</si>
  <si>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</si>
  <si>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</si>
  <si>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</si>
  <si>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</si>
  <si>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</si>
  <si>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</si>
  <si>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</si>
  <si>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</si>
  <si>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</si>
  <si>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</si>
  <si>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</si>
  <si>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</si>
  <si>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</si>
  <si>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</si>
  <si>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</si>
  <si>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</si>
  <si>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</si>
  <si>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</si>
  <si>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</si>
  <si>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</si>
  <si>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</si>
  <si>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</si>
  <si>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</si>
  <si>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</si>
  <si>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</si>
  <si>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</si>
  <si>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</si>
  <si>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</si>
  <si>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</si>
  <si>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</si>
  <si>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</si>
  <si>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</si>
  <si>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</si>
  <si>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</si>
  <si>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</si>
  <si>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</si>
  <si>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</si>
  <si>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</si>
  <si>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</si>
  <si>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</si>
  <si>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</si>
  <si>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</si>
  <si>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</si>
  <si>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</si>
  <si>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</si>
  <si>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</si>
  <si>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</si>
  <si>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</si>
  <si>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</si>
  <si>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</si>
  <si>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</si>
  <si>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</si>
  <si>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</si>
  <si>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</si>
  <si>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</si>
  <si>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</si>
  <si>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</si>
  <si>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</si>
  <si>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</si>
  <si>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</si>
  <si>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</si>
  <si>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</si>
  <si>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</si>
  <si>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</si>
  <si>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</si>
  <si>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</si>
  <si>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</si>
  <si>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</si>
  <si>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</si>
  <si>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</si>
  <si>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</si>
  <si>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</si>
  <si>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</si>
  <si>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</si>
  <si>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</si>
  <si>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</si>
  <si>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</si>
  <si>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</si>
  <si>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</si>
  <si>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</si>
  <si>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</si>
  <si>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</si>
  <si>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</si>
  <si>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</si>
  <si>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</si>
  <si>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</si>
  <si>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</si>
  <si>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</si>
  <si>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</si>
  <si>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</si>
  <si>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</si>
  <si>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</si>
  <si>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</si>
  <si>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</si>
  <si>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</si>
  <si>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</si>
  <si>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</si>
  <si>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</si>
  <si>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</si>
  <si>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</si>
  <si>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</si>
  <si>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</si>
  <si>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</si>
  <si>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</si>
  <si>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</si>
  <si>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</si>
  <si>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</si>
  <si>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</si>
  <si>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</si>
  <si>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</si>
  <si>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</si>
  <si>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</si>
  <si>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</si>
  <si>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</si>
  <si>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</si>
  <si>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</si>
  <si>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</si>
  <si>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</si>
  <si>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</si>
  <si>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</si>
  <si>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</si>
  <si>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</si>
  <si>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</si>
  <si>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</si>
  <si>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</si>
  <si>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</si>
  <si>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</si>
  <si>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</si>
  <si>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</si>
  <si>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</si>
  <si>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</si>
  <si>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</si>
  <si>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</si>
  <si>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</si>
  <si>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</si>
  <si>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</si>
  <si>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</si>
  <si>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</si>
  <si>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</si>
  <si>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</si>
  <si>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</si>
  <si>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</si>
  <si>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</si>
  <si>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</si>
  <si>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</si>
  <si>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</si>
  <si>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</si>
  <si>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</si>
  <si>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</si>
  <si>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</si>
  <si>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</si>
  <si>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</si>
  <si>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</si>
  <si>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</si>
  <si>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</si>
  <si>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</si>
  <si>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</si>
  <si>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</si>
  <si>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</si>
  <si>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</si>
  <si>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</si>
  <si>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</si>
  <si>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</si>
  <si>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</si>
  <si>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</si>
  <si>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</si>
  <si>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</si>
  <si>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</si>
  <si>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</si>
  <si>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</si>
  <si>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</si>
  <si>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</si>
  <si>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</si>
  <si>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</si>
  <si>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</si>
  <si>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</si>
  <si>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</si>
  <si>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</si>
  <si>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</si>
  <si>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</si>
  <si>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</si>
  <si>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</si>
  <si>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</si>
  <si>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</si>
  <si>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</si>
  <si>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</si>
  <si>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</si>
  <si>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</si>
  <si>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</si>
  <si>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</si>
  <si>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</si>
  <si>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</si>
  <si>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</si>
  <si>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</si>
  <si>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</si>
  <si>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</si>
  <si>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</si>
  <si>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</si>
  <si>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</si>
  <si>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</si>
  <si>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</si>
  <si>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</si>
  <si>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</si>
  <si>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</si>
  <si>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</si>
  <si>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</si>
  <si>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</si>
  <si>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</si>
  <si>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</si>
  <si>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</si>
  <si>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</si>
  <si>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</si>
  <si>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</si>
  <si>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</si>
  <si>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</si>
  <si>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</si>
  <si>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</si>
  <si>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</si>
  <si>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PCM-20251020-00001553</t>
  </si>
  <si>
    <t>Emergency</t>
  </si>
  <si>
    <t>EM Team on the way ETA: 30 Mins</t>
  </si>
  <si>
    <t>PCM-20251020-00001654</t>
  </si>
  <si>
    <t>EM Team on the way ETA: 40 Mins</t>
  </si>
  <si>
    <t>PCM-20251020-00001647</t>
  </si>
  <si>
    <t>ETA 140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</si>
</sst>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4" totalsRowShown="0" headerRowDxfId="31" dataDxfId="30" headerRowBorderDxfId="28" tableBorderDxfId="29">
  <autoFilter ref="A1:L5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K11" sqref="K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287.70495532407222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7.2096428240693058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2.8835648117819801E-3</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45950.653381249998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45950.653381249998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45950.653381249998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45950.653381249998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45950.653381249998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45950.653381249998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45950.653381249998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45950.653381249998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45950.653381249998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45950.653381249998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45950.653381249998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45950.653381249998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45950.653381249998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45950.653381249998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45950.653381249998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45950.653381249998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45950.653381249998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45950.653381249998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45950.653381249998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45950.653381249998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45950.653381249998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45950.653381249998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45950.653381249998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45950.653381249998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45950.653381249998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45950.653381249998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45950.653381249998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45950.653381249998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45950.653381249998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45950.653381249998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45950.653381249998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45950.653381249998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45950.653381249998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45950.653381249998</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45950.653381249998</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45950.653381249998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45950.653381249998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45950.653381249998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45950.653381249998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45950.653381249998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45950.653381249998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45950.653381249998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45950.653381249998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45950.653381249998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45950.653381249998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45950.653381249998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45950.653381249998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45950.653381249998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45950.653381249998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45950.653381249998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45950.653381249998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45950.653381249998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45950.653381249998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45950.653381249998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45950.653381249998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45950.653381249998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45950.653381249998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45950.653381249998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45950.653381249998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45950.653381249998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45950.653381249998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45950.653381249998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45950.653381249998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45950.653381249998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45950.653381249998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45950.653381249998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45950.653381249998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45950.653381249998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45950.653381249998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45950.653381249998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45950.653381249998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45950.653381249998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45950.653381249998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45950.653381249998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45950.653381249998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45950.653381249998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45950.653381249998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45950.653381249998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45950.653381249998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45950.653381249998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45950.653381249998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45950.653381249998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45950.653381249998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45950.653381249998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45950.653381249998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45950.653381249998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45950.653381249998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45950.653381249998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45950.653381249998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45950.653381249998</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45950.653381249998</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EDBDE8FA-4846-41E9-B775-99FA25DA2AB8}"/>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143.92629791666695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125.65354328703688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6.1576057870333898</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45950.653381249998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45950.653381249998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45950.653381249998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45950.653381249998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45950.653381249998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45950.653381249998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45950.653381249998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45950.653381249998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45950.653381249998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45950.653381249998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45950.653381249998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45950.653381249998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45950.653381249998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45950.653381249998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45950.653381249998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45950.653381249998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45950.653381249998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45950.653381249998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45950.653381249998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45950.653381249998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45950.653381249998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45950.653381249998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45950.653381249998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45950.653381249998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45950.653381249998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45950.653381249998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45950.653381249998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45950.653381249998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45950.653381249998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45950.653381249998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45950.653381249998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45950.653381249998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45950.653381249998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45950.653381249998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45950.653381249998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45950.653381249998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45950.653381249998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45950.653381249998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45950.653381249998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45950.653381249998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45950.653381249998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45950.653381249998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45950.653381249998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45950.653381249998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45950.653381249998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45950.653381249998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45950.653381249998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45950.653381249998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45950.653381249998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45950.653381249998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45950.653381249998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45950.653381249998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45950.653381249998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45950.653381249998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45950.653381249998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45950.653381249998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45950.653381249998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45950.653381249998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45950.653381249998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45950.653381249998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45950.653381249998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45950.653381249998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45950.653381249998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45950.653381249998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45950.653381249998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45950.653381249998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45950.653381249998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45950.653381249998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45950.653381249998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45950.653381249998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45950.653381249998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45950.653381249998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45950.653381249998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45950.653381249998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45950.653381249998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45950.653381249998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45950.653381249998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2</v>
      </c>
      <c r="D2" s="18" t="s">
        <v>15793</v>
      </c>
      <c r="E2" s="18" t="s">
        <v>38964</v>
      </c>
      <c r="F2" s="20">
        <v>45950.596863425926</v>
      </c>
      <c r="G2" s="21">
        <f t="shared" ref="G2:G42" ca="1" si="0">IFERROR(NOW()-F2,"-")</f>
        <v>5.6517824072216172E-2</v>
      </c>
      <c r="H2" s="22">
        <v>45950.57708333333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45950.653381249998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45950.653381249998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45950.653381249998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45950.653381249998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45950.653381249998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45950.653381249998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45950.653381249998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45950.653381249998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45950.653381249998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45950.653381249998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45950.653381249998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45950.653381249998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45950.653381249998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45950.653381249998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45950.653381249998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45950.653381249998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45950.653381249998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45950.653381249998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45950.653381249998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45950.653381249998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45950.653381249998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45950.653381249998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45950.653381249998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45950.653381249998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45950.653381249998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45950.653381249998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45950.653381249998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45950.653381249998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45950.653381249998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45950.653381249998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45950.653381249998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45950.653381249998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45950.653381249998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45950.653381249998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45950.653381249998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45950.653381249998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45950.653381249998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45950.653381249998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45950.653381249998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45950.653381249998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45950.653381249998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45950.653381249998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45950.653381249998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45950.653381249998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45950.653381249998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45950.653381249998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45950.653381249998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45950.653381249998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45950.653381249998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45950.653381249998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45950.653381249998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45950.653381249998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45950.653381249998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45950.653381249998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45950.653381249998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45950.653381249998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45950.653381249998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45950.653381249998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45950.653381249998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45950.653381249998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45950.653381249998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45950.653381249998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45950.653381249998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45950.653381249998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45950.653381249998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45950.653381249998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45950.653381249998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45950.653381249998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45950.653381249998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45950.653381249998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45950.653381249998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45950.653381249998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45950.653381249998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45950.653381249998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45950.653381249998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45950.653381249998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45950.653381249998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45950.653381249998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45950.653381249998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45950.653381249998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45950.653381249998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45950.653381249998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45950.653381249998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45950.653381249998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45950.653381249998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45950.653381249998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45950.653381249998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45950.653381249998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45950.653381249998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45950.653381249998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45950.653381249998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45950.653381249998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45950.653381249998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45950.653381249998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45950.653381249998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45950.653381249998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45950.653381249998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45950.653381249998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45950.653381249998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45950.653381249998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45950.653381249998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45950.653381249998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45950.653381249998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45950.653381249998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45950.653381249998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45950.653381249998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45950.653381249998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45950.653381249998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45950.653381249998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45950.653381249998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45950.653381249998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45950.653381249998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45950.653381249998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45950.653381249998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45950.653381249998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45950.653381249998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45950.653381249998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45950.653381249998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45950.653381249998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45950.653381249998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45950.653381249998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45950.653381249998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45950.653381249998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45950.653381249998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45950.653381249998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45950.653381249998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45950.653381249998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45950.653381249998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45950.653381249998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45950.653381249998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45950.653381249998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45950.653381249998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45950.653381249998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45950.653381249998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45950.653381249998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45950.653381249998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45950.653381249998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45950.653381249998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45950.653381249998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45950.653381249998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45950.653381249998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45950.653381249998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45950.653381249998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45950.653381249998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45950.653381249998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45950.653381249998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45950.653381249998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45950.653381249998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45950.653381249998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45950.653381249998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45950.653381249998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45950.653381249998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45950.653381249998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45950.653381249998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45950.653381249998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45950.653381249998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45950.653381249998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45950.653381249998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45950.653381249998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45950.653381249998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45950.653381249998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45950.653381249998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45950.653381249998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45950.653381249998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45950.653381249998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45950.653381249998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45950.653381249998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45950.653381249998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45950.653381249998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45950.653381249998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45950.653381249998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45950.653381249998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45950.653381249998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45950.653381249998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45950.653381249998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45950.653381249998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45950.653381249998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45950.653381249998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45950.653381249998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45950.653381249998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45950.653381249998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45950.653381249998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45950.653381249998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45950.653381249998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45950.653381249998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45950.653381249998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45950.653381249998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45950.653381249998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45950.653381249998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45950.653381249998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45950.653381249998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45950.653381249998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45950.653381249998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45950.653381249998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45950.653381249998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45950.653381249998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45950.653381249998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45950.653381249998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45950.653381249998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45950.653381249998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45950.653381249998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45950.653381249998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45950.653381249998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45950.653381249998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45950.653381249998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45950.653381249998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45950.653381249998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45950.653381249998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45950.653381249998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45950.653381249998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45950.653381249998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45950.653381249998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45950.653381249998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45950.653381249998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45950.653381249998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45950.653381249998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45950.653381249998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45950.653381249998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45950.653381249998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45950.653381249998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45950.653381249998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45950.653381249998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45950.653381249998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45950.653381249998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45950.653381249998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45950.653381249998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45950.653381249998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45950.653381249998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45950.653381249998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45950.653381249998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45950.653381249998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45950.653381249998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45950.653381249998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45950.653381249998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45950.653381249998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45950.653381249998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45950.653381249998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45950.653381249998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45950.653381249998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45950.653381249998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45950.653381249998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45950.653381249998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45950.653381249998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45950.653381249998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45950.653381249998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45950.653381249998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45950.653381249998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45950.653381249998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45950.653381249998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45950.653381249998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45950.653381249998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45950.653381249998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45950.653381249998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45950.653381249998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45950.653381249998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45950.653381249998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45950.653381249998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45950.653381249998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45950.653381249998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45950.653381249998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45950.653381249998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45950.653381249998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45950.653381249998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45950.653381249998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45950.653381249998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45950.653381249998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45950.653381249998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45950.653381249998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45950.653381249998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45950.653381249998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45950.653381249998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45950.653381249998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45950.653381249998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45950.653381249998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45950.653381249998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45950.653381249998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45950.653381249998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45950.653381249998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45950.653381249998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45950.653381249998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45950.653381249998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45950.653381249998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45950.653381249998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45950.653381249998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45950.653381249998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45950.653381249998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45950.653381249998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45950.653381249998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45950.653381249998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45950.653381249998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45950.653381249998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45950.653381249998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45950.653381249998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45950.653381249998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45950.653381249998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45950.653381249998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45950.653381249998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45950.653381249998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45950.653381249998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45950.653381249998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45950.653381249998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45950.653381249998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45950.653381249998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45950.653381249998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45950.653381249998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45950.653381249998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45950.653381249998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45950.653381249998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45950.653381249998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45950.653381249998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45950.653381249998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45950.653381249998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45950.653381249998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45950.653381249998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45950.653381249998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45950.653381249998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45950.653381249998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45950.653381249998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45950.653381249998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45950.653381249998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45950.653381249998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45950.653381249998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45950.653381249998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45950.653381249998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45950.653381249998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45950.653381249998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45950.653381249998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45950.653381249998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45950.653381249998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45950.653381249998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45950.653381249998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45950.653381249998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45950.653381249998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45950.653381249998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45950.653381249998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45950.653381249998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45950.653381249998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45950.653381249998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45950.653381249998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45950.653381249998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45950.653381249998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45950.653381249998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45950.653381249998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45950.653381249998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45950.653381249998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45950.653381249998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45950.653381249998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45950.653381249998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45950.653381249998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45950.653381249998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45950.653381249998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45950.653381249998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45950.653381249998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45950.653381249998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45950.653381249998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45950.653381249998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45950.653381249998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45950.653381249998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45950.653381249998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45950.653381249998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45950.653381249998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45950.653381249998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45950.653381249998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45950.653381249998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45950.653381249998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45950.653381249998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45950.653381249998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45950.653381249998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45950.653381249998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45950.653381249998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45950.653381249998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45950.653381249998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45950.653381249998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45950.653381249998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45950.653381249998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45950.653381249998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45950.653381249998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45950.653381249998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45950.653381249998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45950.653381249998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45950.653381249998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45950.653381249998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45950.653381249998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45950.653381249998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45950.653381249998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45950.653381249998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45950.653381249998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45950.653381249998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45950.653381249998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45950.653381249998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45950.653381249998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45950.653381249998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45950.653381249998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45950.653381249998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45950.653381249998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45950.653381249998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45950.653381249998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45950.653381249998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45950.653381249998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45950.653381249998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45950.653381249998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45950.653381249998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45950.653381249998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45950.653381249998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45950.653381249998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45950.653381249998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45950.653381249998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45950.653381249998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45950.653381249998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45950.653381249998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45950.653381249998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45950.653381249998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45950.653381249998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45950.653381249998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45950.653381249998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45950.653381249998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45950.653381249998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45950.653381249998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45950.653381249998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45950.653381249998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45950.653381249998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45950.653381249998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45950.653381249998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45950.653381249998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45950.653381249998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45950.653381249998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45950.653381249998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45950.653381249998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45950.653381249998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45950.653381249998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45950.653381249998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45950.653381249998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45950.653381249998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45950.653381249998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45950.653381249998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45950.653381249998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45950.653381249998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45950.653381249998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45950.653381249998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45950.653381249998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45950.653381249998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45950.653381249998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45950.653381249998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45950.653381249998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45950.653381249998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45950.653381249998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45950.653381249998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45950.653381249998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45950.653381249998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45950.653381249998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45950.653381249998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45950.653381249998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45950.653381249998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45950.653381249998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45950.653381249998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45950.653381249998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45950.653381249998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45950.653381249998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45950.653381249998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45950.653381249998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45950.653381249998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45950.653381249998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45950.653381249998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45950.653381249998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45950.653381249998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45950.653381249998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45950.653381249998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45950.653381249998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45950.653381249998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45950.653381249998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45950.653381249998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45950.653381249998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45950.653381249998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45950.653381249998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45950.653381249998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45950.653381249998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45950.653381249998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45950.653381249998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45950.653381249998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45950.653381249998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45950.653381249998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45950.653381249998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45950.653381249998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45950.653381249998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45950.653381249998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45950.653381249998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45950.653381249998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45950.653381249998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45950.653381249998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45950.653381249998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45950.653381249998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45950.653381249998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45950.653381249998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45950.653381249998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45950.653381249998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45950.653381249998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45950.653381249998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45950.653381249998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45950.653381249998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45950.653381249998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45950.653381249998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45950.653381249998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45950.653381249998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45950.653381249998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45950.653381249998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45950.653381249998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45950.653381249998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45950.653381249998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45950.653381249998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45950.653381249998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45950.653381249998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45950.653381249998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45950.653381249998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45950.653381249998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45950.653381249998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45950.653381249998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45950.653381249998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45950.653381249998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45950.653381249998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45950.653381249998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45950.653381249998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45950.653381249998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45950.653381249998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45950.653381249998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45950.653381249998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45950.653381249998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45950.653381249998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45950.653381249998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45950.653381249998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45950.653381249998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45950.653381249998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45950.653381249998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45950.653381249998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45950.653381249998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45950.653381249998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45950.653381249998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45950.653381249998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45950.653381249998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45950.653381249998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45950.653381249998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45950.653381249998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45950.653381249998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45950.653381249998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45950.653381249998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45950.653381249998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45950.653381249998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45950.653381249998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45950.653381249998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45950.653381249998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45950.653381249998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45950.653381249998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45950.653381249998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45950.653381249998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45950.653381249998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45950.653381249998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45950.653381249998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45950.653381249998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45950.653381249998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45950.653381249998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45950.653381249998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45950.653381249998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45950.653381249998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45950.653381249998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45950.653381249998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45950.653381249998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45950.653381249998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45950.653381249998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45950.653381249998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45950.653381249998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45950.653381249998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45950.653381249998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45950.653381249998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45950.653381249998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45950.653381249998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45950.653381249998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45950.653381249998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45950.653381249998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45950.653381249998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45950.653381249998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45950.653381249998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45950.653381249998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45950.653381249998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45950.653381249998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45950.653381249998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45950.653381249998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45950.653381249998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45950.653381249998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45950.653381249998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45950.653381249998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45950.653381249998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45950.653381249998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45950.653381249998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45950.653381249998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45950.653381249998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45950.653381249998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45950.653381249998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45950.653381249998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45950.653381249998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45950.653381249998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45950.653381249998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45950.653381249998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45950.653381249998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45950.653381249998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45950.653381249998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45950.653381249998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45950.653381249998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45950.653381249998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45950.653381249998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45950.653381249998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45950.653381249998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45950.653381249998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45950.653381249998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45950.653381249998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45950.653381249998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45950.653381249998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45950.653381249998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45950.653381249998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45950.653381249998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45950.653381249998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45950.653381249998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45950.653381249998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45950.653381249998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45950.653381249998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45950.653381249998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45950.653381249998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45950.653381249998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45950.653381249998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45950.653381249998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45950.653381249998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45950.653381249998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45950.653381249998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45950.653381249998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45950.653381249998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45950.653381249998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45950.653381249998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45950.653381249998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45950.653381249998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45950.653381249998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45950.653381249998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45950.653381249998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45950.653381249998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45950.653381249998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45950.653381249998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45950.653381249998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45950.653381249998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45950.653381249998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45950.653381249998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45950.653381249998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45950.653381249998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45950.653381249998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45950.653381249998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45950.653381249998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45950.653381249998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45950.653381249998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45950.653381249998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45950.653381249998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45950.653381249998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45950.653381249998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45950.653381249998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45950.653381249998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45950.653381249998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45950.653381249998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45950.653381249998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45950.653381249998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45950.653381249998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45950.653381249998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45950.653381249998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45950.653381249998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45950.653381249998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45950.653381249998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45950.653381249998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45950.653381249998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45950.653381249998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45950.653381249998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45950.653381249998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45950.653381249998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45950.653381249998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45950.653381249998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45950.653381249998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45950.653381249998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45950.653381249998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45950.653381249998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45950.653381249998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45950.653381249998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45950.653381249998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45950.653381249998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45950.653381249998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45950.653381249998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45950.653381249998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45950.653381249998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45950.653381249998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45950.653381249998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45950.653381249998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45950.653381249998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45950.653381249998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45950.653381249998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45950.653381249998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45950.653381249998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45950.653381249998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45950.653381249998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45950.653381249998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45950.653381249998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45950.653381249998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45950.653381249998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45950.653381249998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45950.653381249998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45950.653381249998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45950.653381249998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45950.653381249998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45950.653381249998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45950.653381249998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45950.653381249998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45950.653381249998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45950.653381249998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45950.653381249998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45950.653381249998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45950.653381249998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45950.653381249998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45950.653381249998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45950.653381249998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45950.653381249998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45950.653381249998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45950.653381249998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45950.653381249998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45950.653381249998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45950.653381249998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45950.653381249998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45950.653381249998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45950.653381249998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45950.653381249998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45950.653381249998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45950.653381249998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45950.653381249998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45950.653381249998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45950.653381249998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45950.653381249998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45950.653381249998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45950.653381249998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45950.653381249998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45950.653381249998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45950.653381249998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45950.653381249998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45950.653381249998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45950.653381249998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45950.653381249998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45950.653381249998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45950.653381249998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45950.653381249998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45950.653381249998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45950.653381249998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45950.653381249998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45950.653381249998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45950.653381249998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45950.653381249998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45950.653381249998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45950.653381249998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45950.653381249998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45950.653381249998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45950.653381249998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45950.653381249998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45950.653381249998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45950.653381249998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45950.653381249998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45950.653381249998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45950.653381249998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45950.653381249998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45950.653381249998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45950.653381249998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45950.653381249998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45950.653381249998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45950.653381249998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45950.653381249998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45950.653381249998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45950.653381249998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45950.653381249998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45950.653381249998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45950.653381249998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45950.653381249998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45950.653381249998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45950.653381249998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45950.653381249998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45950.653381249998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45950.653381249998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45950.653381249998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45950.653381249998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45950.653381249998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45950.653381249998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45950.653381249998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45950.653381249998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45950.653381249998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45950.653381249998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45950.653381249998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45950.653381249998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45950.653381249998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45950.653381249998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45950.653381249998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45950.653381249998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45950.653381249998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45950.653381249998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45950.653381249998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45950.653381249998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45950.653381249998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45950.653381249998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45950.653381249998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45950.653381249998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45950.653381249998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45950.653381249998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45950.653381249998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45950.653381249998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45950.653381249998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45950.653381249998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45950.653381249998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45950.653381249998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45950.653381249998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45950.653381249998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45950.653381249998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45950.653381249998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45950.653381249998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45950.653381249998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45950.653381249998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45950.653381249998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45950.653381249998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45950.653381249998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45950.653381249998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45950.653381249998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45950.653381249998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45950.653381249998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45950.653381249998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45950.653381249998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45950.653381249998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45950.653381249998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45950.653381249998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45950.653381249998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45950.653381249998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45950.653381249998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45950.653381249998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45950.653381249998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45950.653381249998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45950.653381249998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45950.653381249998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45950.653381249998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45950.653381249998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45950.653381249998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45950.653381249998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45950.653381249998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45950.653381249998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45950.653381249998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45950.653381249998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45950.653381249998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45950.653381249998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45950.653381249998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45950.653381249998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45950.653381249998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45950.653381249998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45950.653381249998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45950.653381249998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45950.653381249998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45950.653381249998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45950.653381249998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45950.653381249998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45950.653381249998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45950.653381249998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45950.653381249998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45950.653381249998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45950.653381249998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45950.653381249998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45950.653381249998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45950.653381249998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45950.653381249998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45950.653381249998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45950.653381249998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45950.653381249998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45950.653381249998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45950.653381249998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45950.653381249998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45950.653381249998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45950.653381249998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45950.653381249998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45950.653381249998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45950.653381249998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45950.653381249998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45950.653381249998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45950.653381249998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45950.653381249998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45950.653381249998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45950.653381249998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45950.653381249998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45950.653381249998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45950.653381249998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45950.653381249998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45950.653381249998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45950.653381249998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45950.653381249998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45950.653381249998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45950.653381249998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45950.653381249998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45950.653381249998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45950.653381249998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45950.653381249998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45950.653381249998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45950.653381249998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45950.653381249998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45950.653381249998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45950.653381249998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45950.653381249998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45950.653381249998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45950.653381249998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45950.653381249998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45950.653381249998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45950.653381249998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45950.653381249998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45950.653381249998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45950.653381249998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45950.653381249998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45950.653381249998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45950.653381249998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45950.653381249998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45950.653381249998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45950.653381249998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45950.653381249998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45950.653381249998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45950.653381249998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45950.653381249998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45950.653381249998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45950.653381249998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45950.653381249998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45950.653381249998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45950.653381249998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45950.653381249998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45950.653381249998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45950.653381249998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45950.653381249998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45950.653381249998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45950.653381249998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45950.653381249998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45950.653381249998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45950.653381249998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45950.653381249998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45950.653381249998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45950.653381249998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45950.653381249998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45950.653381249998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45950.653381249998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45950.653381249998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45950.653381249998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45950.653381249998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45950.653381249998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45950.653381249998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45950.653381249998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45950.653381249998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45950.653381249998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45950.653381249998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45950.653381249998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45950.653381249998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45950.653381249998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45950.653381249998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45950.653381249998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45950.653381249998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45950.653381249998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45950.653381249998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45950.653381249998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45950.653381249998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45950.653381249998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45950.653381249998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45950.653381249998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45950.653381249998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45950.653381249998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45950.653381249998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45950.653381249998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45950.653381249998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45950.653381249998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45950.653381249998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45950.653381249998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45950.653381249998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45950.653381249998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45950.653381249998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45950.653381249998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45950.653381249998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45950.653381249998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45950.653381249998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45950.653381249998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45950.653381249998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45950.653381249998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45950.653381249998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45950.653381249998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45950.653381249998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45950.653381249998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45950.653381249998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45950.653381249998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45950.653381249998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45950.653381249998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45950.653381249998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45950.653381249998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45950.653381249998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45950.653381249998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45950.653381249998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45950.653381249998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45950.653381249998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45950.653381249998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45950.653381249998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45950.653381249998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45950.653381249998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45950.653381249998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45950.653381249998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45950.653381249998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45950.653381249998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45950.653381249998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45950.653381249998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45950.653381249998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45950.653381249998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45950.653381249998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45950.653381249998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45950.653381249998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45950.653381249998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45950.653381249998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45950.653381249998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45950.653381249998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45950.653381249998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45950.653381249998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45950.653381249998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45950.653381249998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45950.653381249998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45950.653381249998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45950.653381249998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45950.653381249998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45950.653381249998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45950.653381249998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45950.653381249998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45950.653381249998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45950.653381249998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45950.653381249998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45950.653381249998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45950.653381249998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45950.653381249998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45950.653381249998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45950.653381249998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45950.653381249998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45950.653381249998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45950.653381249998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45950.653381249998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45950.653381249998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45950.653381249998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45950.653381249998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45950.653381249998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45950.653381249998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45950.653381249998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45950.653381249998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45950.653381249998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45950.653381249998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45950.653381249998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45950.653381249998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45950.653381249998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45950.653381249998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45950.653381249998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45950.653381249998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45950.653381249998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45950.653381249998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45950.653381249998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45950.653381249998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45950.653381249998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45950.653381249998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45950.653381249998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45950.653381249998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45950.653381249998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45950.653381249998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45950.653381249998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45950.653381249998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45950.653381249998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45950.653381249998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45950.653381249998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45950.653381249998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45950.653381249998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45950.653381249998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45950.653381249998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45950.653381249998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45950.653381249998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45950.653381249998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45950.653381249998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45950.653381249998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45950.653381249998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45950.653381249998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45950.653381249998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45950.653381249998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45950.653381249998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45950.653381249998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45950.653381249998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45950.653381249998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45950.653381249998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45950.653381249998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45950.653381249998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45950.653381249998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45950.653381249998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45950.653381249998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45950.653381249998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45950.653381249998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45950.653381249998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45950.653381249998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45950.653381249998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45950.653381249998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45950.653381249998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45950.653381249998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45950.653381249998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45950.653381249998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45950.653381249998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45950.653381249998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45950.653381249998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45950.653381249998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45950.653381249998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45950.653381249998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45950.653381249998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45950.653381249998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45950.653381249998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45950.653381249998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45950.653381249998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45950.653381249998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45950.653381249998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45950.653381249998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45950.653381249998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45950.653381249998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45950.653381249998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45950.653381249998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45950.653381249998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45950.653381249998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45950.653381249998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45950.653381249998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45950.653381249998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45950.653381249998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45950.653381249998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45950.653381249998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45950.653381249998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45950.653381249998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45950.653381249998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45950.653381249998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45950.653381249998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45950.653381249998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45950.653381249998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45950.653381249998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45950.653381249998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45950.653381249998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45950.653381249998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45950.653381249998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45950.653381249998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45950.653381249998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247.17266365740215</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45950.653381249998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45950.653381249998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45950.653381249998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45950.653381249998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45950.653381249998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45950.653381249998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45950.653381249998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45950.653381249998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45950.653381249998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45950.653381249998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45950.653381249998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45950.653381249998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45950.653381249998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45950.653381249998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45950.653381249998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45950.653381249998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45950.653381249998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45950.653381249998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45950.653381249998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45950.653381249998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45950.653381249998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45950.653381249998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45950.653381249998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45950.653381249998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45950.653381249998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45950.653381249998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45950.653381249998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45950.653381249998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45950.653381249998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45950.653381249998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45950.653381249998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45950.653381249998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45950.653381249998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45950.653381249998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45950.653381249998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45950.653381249998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45950.653381249998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45950.653381249998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45950.653381249998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45950.653381249998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45950.653381249998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45950.653381249998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45950.653381249998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45950.653381249998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45950.653381249998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45950.653381249998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45950.653381249998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45950.653381249998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45950.653381249998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45950.653381249998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45950.653381249998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45950.653381249998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45950.653381249998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45950.653381249998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45950.653381249998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45950.653381249998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45950.653381249998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45950.653381249998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45950.653381249998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45950.653381249998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45950.653381249998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45950.653381249998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45950.653381249998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45950.653381249998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45950.653381249998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45950.653381249998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45950.653381249998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45950.653381249998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45950.653381249998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45950.653381249998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45950.653381249998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45950.653381249998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45950.653381249998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45950.653381249998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45950.653381249998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45950.653381249998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45950.653381249998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45950.653381249998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45950.653381249998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45950.653381249998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45950.653381249998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45950.653381249998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45950.653381249998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45950.653381249998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45950.653381249998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45950.653381249998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45950.653381249998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45950.653381249998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45950.653381249998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45950.653381249998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45950.653381249998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45950.653381249998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45950.653381249998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45950.653381249998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45950.653381249998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45950.653381249998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45950.653381249998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45950.653381249998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45950.653381249998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45950.653381249998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45950.653381249998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45950.653381249998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45950.653381249998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45950.653381249998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45950.653381249998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45950.653381249998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45950.653381249998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45950.653381249998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45950.653381249998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45950.653381249998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45950.653381249998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45950.653381249998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45950.653381249998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45950.653381249998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45950.653381249998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45950.653381249998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45950.653381249998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45950.653381249998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45950.653381249998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45950.653381249998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45950.653381249998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45950.653381249998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45950.653381249998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45950.653381249998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45950.653381249998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45950.653381249998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45950.653381249998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45950.653381249998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45950.653381249998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45950.653381249998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45950.653381249998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45950.653381249998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45950.653381249998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45950.653381249998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45950.653381249998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45950.653381249998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45950.653381249998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45950.653381249998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45950.653381249998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45950.653381249998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45950.653381249998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45950.653381249998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45950.653381249998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45950.653381249998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45950.653381249998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45950.653381249998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45950.653381249998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45950.653381249998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45950.653381249998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45950.653381249998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45950.653381249998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45950.653381249998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45950.653381249998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45950.653381249998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45950.653381249998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45950.653381249998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45950.653381249998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45950.653381249998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45950.653381249998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45950.653381249998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45950.653381249998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45950.653381249998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45950.653381249998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45950.653381249998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45950.653381249998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45950.653381249998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45950.653381249998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45950.653381249998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45950.653381249998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45950.653381249998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45950.653381249998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45950.653381249998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45950.653381249998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45950.653381249998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45950.653381249998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45950.653381249998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45950.653381249998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45950.653381249998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45950.653381249998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45950.653381249998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45950.653381249998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45950.653381249998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45950.653381249998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45950.653381249998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45950.653381249998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45950.653381249998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45950.653381249998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45950.653381249998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45950.653381249998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45950.653381249998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45950.653381249998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45950.653381249998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45950.653381249998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45950.653381249998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45950.653381249998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45950.653381249998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45950.653381249998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45950.653381249998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45950.653381249998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45950.653381249998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45950.653381249998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45950.653381249998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45950.653381249998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45950.653381249998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45950.653381249998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45950.653381249998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45950.653381249998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45950.653381249998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45950.653381249998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45950.653381249998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45950.653381249998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45950.653381249998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45950.653381249998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45950.653381249998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45950.653381249998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45950.653381249998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45950.653381249998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45950.653381249998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45950.653381249998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45950.653381249998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45950.653381249998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45950.653381249998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45950.653381249998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45950.653381249998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45950.653381249998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45950.653381249998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45950.653381249998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45950.653381249998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45950.653381249998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45950.653381249998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45950.653381249998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45950.653381249998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45950.653381249998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45950.653381249998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45950.653381249998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45950.653381249998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45950.653381249998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45950.653381249998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45950.653381249998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45950.653381249998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45950.653381249998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45950.653381249998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45950.653381249998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45950.653381249998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45950.653381249998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45950.653381249998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45950.653381249998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45950.653381249998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45950.653381249998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45950.653381249998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45950.653381249998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45950.653381249998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45950.653381249998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45950.653381249998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45950.653381249998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45950.653381249998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45950.653381249998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45950.653381249998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45950.653381249998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45950.653381249998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45950.653381249998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45950.653381249998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45950.653381249998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45950.653381249998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45950.653381249998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45950.653381249998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45950.653381249998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45950.653381249998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45950.653381249998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45950.653381249998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45950.653381249998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45950.653381249998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45950.653381249998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45950.653381249998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45950.653381249998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45950.653381249998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45950.653381249998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45950.653381249998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45950.653381249998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45950.653381249998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45950.653381249998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45950.653381249998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45950.653381249998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45950.653381249998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45950.653381249998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45950.653381249998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45950.653381249998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45950.653381249998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45950.653381249998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45950.653381249998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45950.653381249998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45950.653381249998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45950.653381249998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45950.653381249998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45950.653381249998</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45950.653381249998</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0"/>
  <sheetViews>
    <sheetView workbookViewId="0">
      <selection activeCell="K8" sqref="K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58.821321064810036</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24.46450393518171</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5.8818071759233135</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1.9922701388859423</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3</v>
      </c>
      <c r="D6" s="159" t="s">
        <v>31051</v>
      </c>
      <c r="E6" s="159" t="s">
        <v>39069</v>
      </c>
      <c r="F6" s="160">
        <v>45950.633229166669</v>
      </c>
      <c r="G6" s="161">
        <f ca="1">IFERROR(NOW()-F6,"")</f>
        <v>2.0152083328866865E-2</v>
      </c>
      <c r="H6" s="160">
        <v>45950.624201388891</v>
      </c>
      <c r="I6" s="159" t="str">
        <f>IFERROR(VLOOKUP(D6,DB!A:F,6,0),"")</f>
        <v>SCECO</v>
      </c>
      <c r="J6" s="159" t="str">
        <f>IFERROR(VLOOKUP(D6,DB!A:G,7,0),"")</f>
        <v>Good</v>
      </c>
      <c r="K6" s="159" t="s">
        <v>39070</v>
      </c>
      <c r="L6" s="159" t="str">
        <f>IFERROR(VLOOKUP(D6,DB!A:I,9,0),"")</f>
        <v>Latis</v>
      </c>
    </row>
    <row r="7" spans="1:13" ht="15">
      <c r="A7" s="159" t="s">
        <v>39071</v>
      </c>
      <c r="B7" s="159" t="str">
        <f>IFERROR(VLOOKUP(D7,DB!A:K,11,0),"")</f>
        <v>R5</v>
      </c>
      <c r="C7" s="159">
        <v>1</v>
      </c>
      <c r="D7" s="159" t="s">
        <v>31035</v>
      </c>
      <c r="E7" s="159" t="s">
        <v>39047</v>
      </c>
      <c r="F7" s="160">
        <v>45950.645185185182</v>
      </c>
      <c r="G7" s="161">
        <f ca="1">IFERROR(NOW()-F7,"")</f>
        <v>8.1960648167296313E-3</v>
      </c>
      <c r="H7" s="160">
        <v>45950.612546296295</v>
      </c>
      <c r="I7" s="159" t="str">
        <f>IFERROR(VLOOKUP(D7,DB!A:F,6,0),"")</f>
        <v>SCECO</v>
      </c>
      <c r="J7" s="159" t="str">
        <f>IFERROR(VLOOKUP(D7,DB!A:G,7,0),"")</f>
        <v>Vandalized</v>
      </c>
      <c r="K7" s="159" t="s">
        <v>39072</v>
      </c>
      <c r="L7" s="159" t="str">
        <f>IFERROR(VLOOKUP(D7,DB!A:I,9,0),"")</f>
        <v>Latis</v>
      </c>
    </row>
    <row r="8" spans="1:13" ht="15">
      <c r="A8" s="159"/>
      <c r="B8" s="159" t="str">
        <f>IFERROR(VLOOKUP(D8,DB!A:K,11,0),"")</f>
        <v/>
      </c>
      <c r="C8" s="159"/>
      <c r="D8" s="159"/>
      <c r="E8" s="159"/>
      <c r="F8" s="160"/>
      <c r="G8" s="161">
        <f ca="1">IFERROR(NOW()-F8,"")</f>
        <v>45950.653381249998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45950.653381249998</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45950.653381249998</v>
      </c>
      <c r="H10" s="160"/>
      <c r="I10" s="159" t="str">
        <f>IFERROR(VLOOKUP(D10,DB!A:F,6,0),"")</f>
        <v/>
      </c>
      <c r="J10" s="159" t="str">
        <f>IFERROR(VLOOKUP(D10,DB!A:G,7,0),"")</f>
        <v/>
      </c>
      <c r="K10" s="159"/>
      <c r="L10" s="159" t="str">
        <f>IFERROR(VLOOKUP(D10,DB!A:I,9,0),"")</f>
        <v/>
      </c>
    </row>
    <row r="11" spans="1:13" ht="15">
      <c r="A11" s="159"/>
      <c r="B11" s="159" t="str">
        <f>IFERROR(VLOOKUP(D11,DB!A:K,11,0),"")</f>
        <v/>
      </c>
      <c r="C11" s="159"/>
      <c r="D11" s="162"/>
      <c r="E11" s="159"/>
      <c r="F11" s="160"/>
      <c r="G11" s="161">
        <f ca="1">IFERROR(NOW()-F11,"")</f>
        <v>45950.653381249998</v>
      </c>
      <c r="H11" s="160"/>
      <c r="I11" s="159" t="str">
        <f>IFERROR(VLOOKUP(D11,DB!A:F,6,0),"")</f>
        <v/>
      </c>
      <c r="J11" s="159" t="str">
        <f>IFERROR(VLOOKUP(D11,DB!A:G,7,0),"")</f>
        <v/>
      </c>
      <c r="K11" s="159"/>
      <c r="L11" s="159" t="str">
        <f>IFERROR(VLOOKUP(D11,DB!A:I,9,0),"")</f>
        <v/>
      </c>
    </row>
    <row r="12" spans="1:13" ht="15">
      <c r="A12" s="159"/>
      <c r="B12" s="159" t="str">
        <f>IFERROR(VLOOKUP(D12,DB!A:K,11,0),"")</f>
        <v/>
      </c>
      <c r="C12" s="159"/>
      <c r="D12"/>
      <c r="E12" s="159"/>
      <c r="F12" s="160"/>
      <c r="G12" s="161">
        <f ca="1">IFERROR(NOW()-F12,"")</f>
        <v>45950.653381249998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45950.653381249998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45950.653381249998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45950.653381249998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45950.653381249998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45950.653381249998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45950.653381249998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45950.653381249998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45950.653381249998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45950.653381249998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45950.653381249998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45950.653381249998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45950.653381249998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45950.653381249998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45950.653381249998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45950.653381249998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45950.653381249998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45950.653381249998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45950.653381249998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45950.653381249998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45950.653381249998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45950.653381249998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45950.653381249998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45950.653381249998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45950.653381249998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45950.653381249998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45950.653381249998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45950.653381249998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45950.653381249998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45950.653381249998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45950.653381249998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45950.653381249998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45950.653381249998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45950.653381249998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45950.653381249998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45950.653381249998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45950.653381249998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45950.653381249998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45950.653381249998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45950.653381249998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45950.653381249998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45950.653381249998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45950.653381249998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45950.653381249998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45950.653381249998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45950.653381249998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45950.653381249998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45950.653381249998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45950.653381249998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45950.653381249998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45950.653381249998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45950.653381249998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45950.653381249998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45950.653381249998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45950.653381249998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45950.653381249998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45950.653381249998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45950.653381249998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45950.653381249998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45950.653381249998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45950.653381249998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45950.653381249998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45950.653381249998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45950.653381249998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45950.653381249998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45950.653381249998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45950.653381249998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45950.653381249998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45950.653381249998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45950.653381249998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45950.653381249998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45950.653381249998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45950.653381249998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45950.653381249998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45950.653381249998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45950.653381249998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45950.653381249998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45950.653381249998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45950.653381249998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45950.653381249998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45950.653381249998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45950.653381249998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45950.653381249998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45950.653381249998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45950.653381249998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45950.653381249998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45950.653381249998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45950.653381249998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45950.653381249998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45950.653381249998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45950.653381249998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45950.653381249998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45950.653381249998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45950.653381249998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45950.653381249998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45950.653381249998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45950.653381249998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45950.653381249998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45950.653381249998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45950.653381249998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45950.653381249998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45950.653381249998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45950.653381249998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45950.653381249998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45950.653381249998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45950.653381249998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45950.653381249998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45950.653381249998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45950.653381249998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45950.653381249998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45950.653381249998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45950.653381249998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45950.653381249998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45950.653381249998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45950.653381249998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45950.653381249998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45950.653381249998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45950.653381249998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45950.653381249998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45950.653381249998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45950.653381249998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45950.653381249998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45950.653381249998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45950.653381249998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45950.653381249998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45950.653381249998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45950.653381249998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45950.653381249998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45950.653381249998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45950.653381249998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45950.653381249998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45950.653381249998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45950.653381249998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45950.653381249998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45950.653381249998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45950.653381249998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45950.653381249998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45950.653381249998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45950.653381249998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45950.653381249998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45950.653381249998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45950.653381249998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45950.653381249998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45950.653381249998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45950.653381249998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45950.653381249998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45950.653381249998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45950.653381249998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45950.653381249998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45950.653381249998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45950.653381249998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45950.653381249998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45950.653381249998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45950.653381249998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45950.653381249998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45950.653381249998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45950.653381249998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45950.653381249998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45950.653381249998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45950.653381249998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45950.653381249998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45950.653381249998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45950.653381249998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45950.653381249998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45950.653381249998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45950.653381249998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45950.653381249998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45950.653381249998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45950.653381249998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45950.653381249998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45950.653381249998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45950.653381249998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45950.653381249998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45950.653381249998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45950.653381249998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45950.653381249998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45950.653381249998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45950.653381249998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45950.653381249998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45950.653381249998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45950.653381249998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45950.653381249998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45950.653381249998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45950.653381249998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45950.653381249998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45950.653381249998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45950.653381249998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45950.653381249998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45950.653381249998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45950.653381249998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45950.653381249998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45950.653381249998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45950.653381249998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45950.653381249998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45950.653381249998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45950.653381249998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45950.653381249998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45950.653381249998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45950.653381249998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45950.653381249998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45950.653381249998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45950.653381249998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45950.653381249998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45950.653381249998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45950.653381249998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45950.653381249998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45950.653381249998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45950.653381249998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45950.653381249998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45950.653381249998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45950.653381249998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45950.653381249998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45950.653381249998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45950.653381249998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45950.653381249998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45950.653381249998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45950.653381249998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45950.653381249998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45950.653381249998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45950.653381249998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45950.653381249998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45950.653381249998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45950.653381249998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45950.653381249998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45950.653381249998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45950.653381249998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45950.653381249998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45950.653381249998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45950.653381249998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45950.653381249998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45950.653381249998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45950.653381249998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45950.653381249998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45950.653381249998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45950.653381249998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45950.653381249998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45950.653381249998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45950.653381249998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45950.653381249998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45950.653381249998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45950.653381249998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45950.653381249998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45950.653381249998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45950.653381249998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45950.653381249998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45950.653381249998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45950.653381249998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45950.653381249998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45950.653381249998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45950.653381249998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45950.653381249998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45950.653381249998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45950.653381249998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45950.653381249998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45950.653381249998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45950.653381249998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45950.653381249998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45950.653381249998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45950.653381249998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45950.653381249998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45950.653381249998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45950.653381249998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45950.653381249998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45950.653381249998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45950.653381249998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45950.653381249998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45950.653381249998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45950.653381249998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45950.653381249998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45950.653381249998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45950.653381249998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45950.653381249998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45950.653381249998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45950.653381249998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45950.653381249998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45950.653381249998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45950.653381249998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45950.653381249998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45950.653381249998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45950.653381249998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45950.653381249998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45950.653381249998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45950.653381249998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45950.653381249998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45950.653381249998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45950.653381249998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45950.653381249998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45950.653381249998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45950.653381249998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45950.653381249998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45950.653381249998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45950.653381249998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45950.653381249998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45950.653381249998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45950.653381249998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45950.653381249998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45950.653381249998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45950.653381249998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45950.653381249998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45950.653381249998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45950.653381249998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45950.653381249998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45950.653381249998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45950.653381249998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45950.653381249998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45950.653381249998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45950.653381249998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45950.653381249998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45950.653381249998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45950.653381249998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45950.653381249998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45950.653381249998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45950.653381249998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45950.653381249998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45950.653381249998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45950.653381249998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45950.653381249998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45950.653381249998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45950.653381249998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45950.653381249998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45950.653381249998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45950.653381249998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45950.653381249998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45950.653381249998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45950.653381249998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45950.653381249998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45950.653381249998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45950.653381249998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45950.653381249998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45950.653381249998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45950.653381249998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45950.653381249998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45950.653381249998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45950.653381249998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45950.653381249998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45950.653381249998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45950.653381249998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45950.653381249998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45950.653381249998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45950.653381249998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45950.653381249998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45950.653381249998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45950.653381249998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45950.653381249998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45950.653381249998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45950.653381249998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45950.653381249998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45950.653381249998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45950.653381249998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45950.653381249998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45950.653381249998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45950.653381249998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45950.653381249998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45950.653381249998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45950.653381249998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45950.653381249998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45950.653381249998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45950.653381249998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45950.653381249998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45950.653381249998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45950.653381249998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45950.653381249998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45950.653381249998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45950.653381249998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45950.653381249998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45950.653381249998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45950.653381249998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45950.653381249998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45950.653381249998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45950.653381249998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45950.653381249998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45950.653381249998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45950.653381249998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45950.653381249998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45950.653381249998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45950.653381249998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45950.653381249998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45950.653381249998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45950.653381249998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45950.653381249998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45950.653381249998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45950.653381249998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45950.653381249998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45950.653381249998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45950.653381249998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45950.653381249998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45950.653381249998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45950.653381249998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45950.653381249998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45950.653381249998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45950.653381249998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45950.653381249998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45950.653381249998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45950.653381249998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45950.653381249998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45950.653381249998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45950.653381249998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45950.653381249998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45950.653381249998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45950.653381249998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45950.653381249998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45950.653381249998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45950.653381249998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45950.653381249998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45950.653381249998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45950.653381249998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45950.653381249998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45950.653381249998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45950.653381249998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45950.653381249998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45950.653381249998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45950.653381249998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45950.653381249998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45950.653381249998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45950.653381249998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45950.653381249998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45950.653381249998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45950.653381249998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45950.653381249998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45950.653381249998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45950.653381249998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45950.653381249998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45950.653381249998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45950.653381249998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45950.653381249998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45950.653381249998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45950.653381249998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45950.653381249998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45950.653381249998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45950.653381249998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45950.653381249998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45950.653381249998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45950.653381249998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45950.653381249998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45950.653381249998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45950.653381249998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45950.653381249998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45950.653381249998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45950.653381249998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45950.653381249998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45950.653381249998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45950.653381249998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45950.653381249998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45950.653381249998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45950.653381249998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45950.653381249998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45950.653381249998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45950.653381249998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45950.653381249998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45950.653381249998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45950.653381249998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45950.653381249998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45950.653381249998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45950.653381249998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45950.653381249998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45950.653381249998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45950.653381249998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45950.653381249998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45950.653381249998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45950.653381249998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45950.653381249998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45950.653381249998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45950.653381249998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45950.653381249998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45950.653381249998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45950.653381249998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45950.653381249998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45950.653381249998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45950.653381249998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45950.653381249998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45950.653381249998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45950.653381249998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45950.653381249998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45950.653381249998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45950.653381249998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45950.653381249998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45950.653381249998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45950.653381249998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45950.653381249998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45950.653381249998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45950.653381249998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45950.653381249998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45950.653381249998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45950.653381249998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45950.653381249998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45950.653381249998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45950.653381249998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45950.653381249998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45950.653381249998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45950.653381249998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45950.653381249998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45950.653381249998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45950.653381249998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45950.653381249998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45950.653381249998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45950.653381249998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45950.653381249998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45950.653381249998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45950.653381249998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45950.653381249998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45950.653381249998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45950.653381249998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45950.653381249998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45950.653381249998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45950.653381249998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45950.653381249998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45950.653381249998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45950.653381249998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45950.653381249998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45950.653381249998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45950.653381249998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45950.653381249998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45950.653381249998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45950.653381249998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45950.653381249998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45950.653381249998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45950.653381249998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45950.653381249998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45950.653381249998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45950.653381249998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45950.653381249998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45950.653381249998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45950.653381249998</v>
      </c>
      <c r="H534" s="160"/>
      <c r="I534" s="159" t="str">
        <f>IFERROR(VLOOKUP(D534,DB!A:F,6,0),"")</f>
        <v/>
      </c>
      <c r="J534" s="159" t="str">
        <f>IFERROR(VLOOKUP(D534,DB!A:G,7,0),"")</f>
        <v/>
      </c>
      <c r="K534" s="159"/>
      <c r="L534" s="159" t="str">
        <f>IFERROR(VLOOKUP(D534,DB!A:I,9,0),"")</f>
        <v/>
      </c>
    </row>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4" ht="15"/>
    <row r="645" ht="15"/>
    <row r="647" ht="15"/>
    <row r="648" ht="15"/>
    <row r="649" ht="15"/>
    <row r="650" ht="15"/>
    <row r="652" ht="15"/>
    <row r="653" ht="15"/>
    <row r="660" ht="15"/>
    <row r="661" ht="15"/>
    <row r="662" ht="15"/>
    <row r="663" ht="15"/>
    <row r="664" ht="15"/>
    <row r="665" ht="15"/>
    <row r="668" ht="15"/>
    <row r="669" ht="15"/>
    <row r="670" ht="15"/>
    <row r="671" ht="15"/>
    <row r="672" ht="15"/>
    <row r="673" ht="15"/>
    <row r="674" ht="15"/>
    <row r="675" ht="15"/>
    <row r="676" ht="15"/>
    <row r="677" ht="15"/>
    <row r="678" ht="15"/>
    <row r="679"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5" ht="15"/>
    <row r="736" ht="15"/>
    <row r="773" ht="15"/>
    <row r="774" ht="15"/>
    <row r="775" ht="15"/>
    <row r="776" ht="15"/>
    <row r="777" ht="15"/>
    <row r="778" ht="15"/>
    <row r="779" ht="15"/>
    <row r="780" ht="15"/>
    <row r="781" ht="15"/>
    <row r="782"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7" ht="15"/>
    <row r="868"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1" ht="15"/>
    <row r="902" ht="15"/>
    <row r="1072" ht="15"/>
    <row r="1073" ht="15"/>
    <row r="1074" ht="15"/>
    <row r="1075" ht="15"/>
    <row r="1076" ht="15"/>
    <row r="1077"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40" ht="15"/>
    <row r="1141" ht="15"/>
    <row r="1147" ht="15"/>
    <row r="1148" ht="15"/>
    <row r="1150" ht="15"/>
    <row r="1151" ht="15"/>
    <row r="1152" ht="15"/>
    <row r="1153" ht="15"/>
    <row r="1154" ht="15"/>
    <row r="1155" ht="15"/>
    <row r="1156"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8" ht="15"/>
    <row r="1279" ht="15"/>
    <row r="1280" ht="15"/>
    <row r="1281" ht="15"/>
    <row r="1282" ht="15"/>
    <row r="1283" ht="15"/>
    <row r="1284" ht="15"/>
    <row r="1285" ht="15"/>
    <row r="1286" ht="15"/>
    <row r="1287" ht="15"/>
    <row r="1295" ht="15"/>
    <row r="1296" ht="15"/>
    <row r="1299" ht="15"/>
    <row r="1300" ht="15"/>
    <row r="1301" ht="15"/>
    <row r="1302" ht="15"/>
    <row r="1303" ht="15"/>
    <row r="1304" ht="15"/>
    <row r="1305" ht="15"/>
    <row r="1306" ht="15"/>
    <row r="1309" ht="15"/>
    <row r="1310" ht="15"/>
    <row r="1311" ht="15"/>
    <row r="1312" ht="15"/>
    <row r="1313" ht="15"/>
    <row r="1314" ht="15"/>
    <row r="1315" ht="15"/>
    <row r="1316" ht="15"/>
    <row r="1317" ht="15"/>
    <row r="1318" ht="15"/>
    <row r="1319" ht="15"/>
    <row r="1320" ht="15"/>
    <row r="1322" ht="15"/>
    <row r="1323" ht="15"/>
    <row r="1324" ht="15"/>
    <row r="1327" ht="15"/>
    <row r="1329" ht="15"/>
    <row r="1331" ht="15"/>
    <row r="1334" ht="15"/>
    <row r="1335" ht="15"/>
    <row r="1336" ht="15"/>
    <row r="1338" ht="15"/>
    <row r="1340" ht="15"/>
  </sheetData>
  <dataValidations count="2">
    <dataValidation allowBlank="1" showInputMessage="1" showErrorMessage="1" sqref="E1" xr:uid="{920C6338-E771-4DAE-8C89-92A9093EA4DE}"/>
    <dataValidation type="list" allowBlank="1" showInputMessage="1" showErrorMessage="1" sqref="E2:E5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E2" sqref="E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39073</v>
      </c>
      <c r="B2" s="105" t="str">
        <f>IFERROR(VLOOKUP(D2,DB!A:K,11,0),"")</f>
        <v>R6</v>
      </c>
      <c r="C2" s="107">
        <v>1</v>
      </c>
      <c r="D2" s="105" t="s">
        <v>37111</v>
      </c>
      <c r="E2" s="108" t="s">
        <v>38964</v>
      </c>
      <c r="F2" s="109">
        <v>45950.642812500002</v>
      </c>
      <c r="G2" s="78">
        <f ca="1">IFERROR(NOW()-F2,"-")</f>
        <v>1.0568749996309634E-2</v>
      </c>
      <c r="H2" s="109">
        <v>45950.632534722223</v>
      </c>
      <c r="I2" s="105" t="str">
        <f>IFERROR(VLOOKUP(D2,DB!A:F,6,0),"")</f>
        <v>Generator-SG</v>
      </c>
      <c r="J2" s="104" t="str">
        <f>IFERROR(VLOOKUP(D2,DB!A:G,7,0),"")</f>
        <v>Vandalized</v>
      </c>
      <c r="K2" s="110" t="s">
        <v>39074</v>
      </c>
      <c r="L2" s="111" t="str">
        <f>IFERROR(VLOOKUP(D2,DB!A:I,9,0),"")</f>
        <v>Latis</v>
      </c>
    </row>
    <row r="3" spans="1:16383" ht="31.5" customHeight="1">
      <c r="A3" s="106"/>
      <c r="B3" s="105" t="str">
        <f>IFERROR(VLOOKUP(D3,DB!A:K,11,0),"")</f>
        <v/>
      </c>
      <c r="C3" s="107"/>
      <c r="D3" s="105"/>
      <c r="E3" s="108"/>
      <c r="F3" s="109"/>
      <c r="G3" s="78">
        <f ca="1">IFERROR(NOW()-F3,"-")</f>
        <v>45950.653381249998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45950.653381249998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45950.653381249998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45950.653381249998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45950.653381249998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45950.653381249998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45950.653381249998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45950.653381249998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45950.653381249998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45950.653381249998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45950.653381249998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45950.653381249998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45950.653381249998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45950.653381249998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45950.653381249998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45950.653381249998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45950.653381249998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45950.653381249998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45950.653381249998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45950.653381249998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45950.653381249998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45950.653381249998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45950.653381249998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45950.653381249998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45950.653381249998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45950.653381249998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45950.653381249998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45950.653381249998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45950.653381249998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45950.653381249998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45950.653381249998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45950.653381249998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45950.653381249998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45950.653381249998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45950.653381249998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45950.653381249998</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2025-10-20T12:42:59Z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