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6"/>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3758" documentId="13_ncr:1_{F6CB121F-512D-4AA6-A0C1-0FB36C537598}" xr6:coauthVersionLast="47" xr6:coauthVersionMax="47" xr10:uidLastSave="{6BABE56E-1ACA-47B9-BB0A-C155EB613255}"/>
  <bookViews>
    <workbookView xWindow="-109" yWindow="-109" windowWidth="26301" windowHeight="14169"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G7" i="6"/>
  <c r="G8" i="6"/>
  <c r="G9" i="6"/>
  <c r="G10" i="6"/>
  <c r="G11" i="6"/>
  <c r="G12" i="6"/>
  <c r="G13" i="6"/>
  <c r="G14" i="6"/>
  <c r="G15" i="6"/>
  <c r="G5" i="6"/>
  <c r="G2" i="6"/>
  <c r="G3" i="6"/>
  <c r="G4"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172" i="6"/>
  <c r="G173" i="6"/>
  <c r="G174" i="6"/>
  <c r="G175" i="6"/>
  <c r="G176" i="6"/>
  <c r="G177" i="6"/>
  <c r="G178" i="6"/>
  <c r="G179" i="6"/>
  <c r="G180" i="6"/>
  <c r="G181" i="6"/>
  <c r="G182" i="6"/>
  <c r="G183" i="6"/>
  <c r="G184" i="6"/>
  <c r="G185" i="6"/>
  <c r="G186" i="6"/>
  <c r="G187" i="6"/>
  <c r="G188" i="6"/>
  <c r="G189" i="6"/>
  <c r="G190" i="6"/>
  <c r="G191" i="6"/>
  <c r="G3" i="1"/>
  <c r="J9"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J3" i="1"/>
  <c r="J4" i="1"/>
  <c r="J5" i="1"/>
  <c r="J6" i="1"/>
  <c r="J7" i="1"/>
  <c r="J8"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I2" i="6"/>
  <c r="I5" i="6"/>
  <c r="L2" i="6"/>
  <c r="L5" i="6"/>
  <c r="L4" i="6"/>
  <c r="J5" i="6"/>
  <c r="J2" i="6"/>
  <c r="J4" i="6"/>
  <c r="I4" i="6"/>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L4" i="5"/>
  <c r="L5" i="5"/>
  <c r="L6" i="5"/>
  <c r="L7" i="5"/>
  <c r="L8" i="5"/>
  <c r="L9" i="5"/>
  <c r="L10" i="5"/>
  <c r="L11" i="5"/>
  <c r="L12" i="5"/>
  <c r="L13" i="5"/>
  <c r="L14" i="5"/>
  <c r="L15" i="5"/>
  <c r="L16" i="5"/>
  <c r="L17" i="5"/>
  <c r="L18" i="5"/>
  <c r="L19" i="5"/>
  <c r="L20" i="5"/>
  <c r="J4" i="5"/>
  <c r="J5" i="5"/>
  <c r="J6" i="5"/>
  <c r="J7" i="5"/>
  <c r="J8" i="5"/>
  <c r="J9" i="5"/>
  <c r="J10" i="5"/>
  <c r="J11" i="5"/>
  <c r="J12" i="5"/>
  <c r="J13" i="5"/>
  <c r="J14" i="5"/>
  <c r="J15" i="5"/>
  <c r="J16" i="5"/>
  <c r="J17" i="5"/>
  <c r="J18" i="5"/>
  <c r="J19" i="5"/>
  <c r="J20" i="5"/>
  <c r="I4" i="5"/>
  <c r="I5" i="5"/>
  <c r="I6" i="5"/>
  <c r="I7" i="5"/>
  <c r="I8" i="5"/>
  <c r="I9" i="5"/>
  <c r="I10" i="5"/>
  <c r="I11" i="5"/>
  <c r="I12" i="5"/>
  <c r="I13" i="5"/>
  <c r="I14" i="5"/>
  <c r="I15" i="5"/>
  <c r="I16" i="5"/>
  <c r="I17" i="5"/>
  <c r="I18" i="5"/>
  <c r="I19" i="5"/>
  <c r="I20" i="5"/>
  <c r="B4" i="5"/>
  <c r="B5" i="5"/>
  <c r="B6" i="5"/>
  <c r="B7" i="5"/>
  <c r="B8" i="5"/>
  <c r="B9" i="5"/>
  <c r="B10" i="5"/>
  <c r="B11" i="5"/>
  <c r="B12" i="5"/>
  <c r="B13" i="5"/>
  <c r="B14" i="5"/>
  <c r="B15" i="5"/>
  <c r="B16" i="5"/>
  <c r="B17" i="5"/>
  <c r="B18" i="5"/>
  <c r="B19" i="5"/>
  <c r="B20" i="5"/>
  <c r="B3" i="5"/>
  <c r="I3" i="5"/>
  <c r="J3" i="5"/>
  <c r="L3" i="5"/>
  <c r="B3" i="2"/>
  <c r="G3" i="2"/>
  <c r="I3" i="2"/>
  <c r="J3" i="2"/>
  <c r="L3" i="2"/>
  <c r="B4" i="2"/>
  <c r="G4" i="2"/>
  <c r="I4" i="2"/>
  <c r="J4" i="2"/>
  <c r="L4" i="2"/>
  <c r="B2" i="1"/>
  <c r="L2" i="5"/>
  <c r="B2" i="4"/>
  <c r="I2" i="4"/>
  <c r="J2" i="4"/>
  <c r="L2" i="4"/>
  <c r="B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164" i="6"/>
  <c r="I164" i="6"/>
  <c r="J164" i="6"/>
  <c r="L164" i="6"/>
  <c r="B165" i="6"/>
  <c r="I165" i="6"/>
  <c r="J165" i="6"/>
  <c r="L165" i="6"/>
  <c r="B166" i="6"/>
  <c r="I166" i="6"/>
  <c r="J166" i="6"/>
  <c r="L166" i="6"/>
  <c r="B167" i="6"/>
  <c r="I167" i="6"/>
  <c r="J167" i="6"/>
  <c r="L167" i="6"/>
  <c r="B168" i="6"/>
  <c r="I168" i="6"/>
  <c r="J168" i="6"/>
  <c r="L168" i="6"/>
  <c r="B169" i="6"/>
  <c r="I169" i="6"/>
  <c r="J169" i="6"/>
  <c r="L169" i="6"/>
  <c r="B170" i="6"/>
  <c r="I170" i="6"/>
  <c r="J170" i="6"/>
  <c r="L170" i="6"/>
  <c r="B171" i="6"/>
  <c r="I171" i="6"/>
  <c r="J171" i="6"/>
  <c r="L171" i="6"/>
  <c r="B172" i="6"/>
  <c r="I172" i="6"/>
  <c r="J172" i="6"/>
  <c r="L172" i="6"/>
  <c r="B173" i="6"/>
  <c r="I173" i="6"/>
  <c r="J173" i="6"/>
  <c r="L173" i="6"/>
  <c r="B174" i="6"/>
  <c r="I174" i="6"/>
  <c r="J174" i="6"/>
  <c r="L174" i="6"/>
  <c r="B175" i="6"/>
  <c r="I175" i="6"/>
  <c r="J175" i="6"/>
  <c r="L175" i="6"/>
  <c r="B176" i="6"/>
  <c r="I176" i="6"/>
  <c r="J176" i="6"/>
  <c r="L176" i="6"/>
  <c r="B177" i="6"/>
  <c r="I177" i="6"/>
  <c r="J177" i="6"/>
  <c r="L177" i="6"/>
  <c r="B178" i="6"/>
  <c r="I178" i="6"/>
  <c r="J178" i="6"/>
  <c r="L178" i="6"/>
  <c r="B179" i="6"/>
  <c r="I179" i="6"/>
  <c r="J179" i="6"/>
  <c r="L179" i="6"/>
  <c r="B180" i="6"/>
  <c r="I180" i="6"/>
  <c r="J180" i="6"/>
  <c r="L180" i="6"/>
  <c r="B181" i="6"/>
  <c r="I181" i="6"/>
  <c r="J181" i="6"/>
  <c r="L181" i="6"/>
  <c r="B182" i="6"/>
  <c r="I182" i="6"/>
  <c r="J182" i="6"/>
  <c r="L182" i="6"/>
  <c r="B183" i="6"/>
  <c r="I183" i="6"/>
  <c r="J183" i="6"/>
  <c r="L183" i="6"/>
  <c r="B184" i="6"/>
  <c r="I184" i="6"/>
  <c r="J184" i="6"/>
  <c r="L184" i="6"/>
  <c r="B185" i="6"/>
  <c r="I185" i="6"/>
  <c r="J185" i="6"/>
  <c r="L185" i="6"/>
  <c r="B186" i="6"/>
  <c r="I186" i="6"/>
  <c r="J186" i="6"/>
  <c r="L186" i="6"/>
  <c r="B187" i="6"/>
  <c r="I187" i="6"/>
  <c r="J187" i="6"/>
  <c r="L187" i="6"/>
  <c r="B188" i="6"/>
  <c r="I188" i="6"/>
  <c r="J188" i="6"/>
  <c r="L188" i="6"/>
  <c r="B189" i="6"/>
  <c r="I189" i="6"/>
  <c r="J189" i="6"/>
  <c r="L189" i="6"/>
  <c r="B190" i="6"/>
  <c r="I190" i="6"/>
  <c r="J190" i="6"/>
  <c r="L190" i="6"/>
  <c r="B191" i="6"/>
  <c r="I191" i="6"/>
  <c r="J191" i="6"/>
  <c r="L191"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alcChain>
</file>

<file path=xl/sharedStrings.xml><?xml version="1.0" encoding="utf-8"?>
<sst xmlns="http://schemas.openxmlformats.org/spreadsheetml/2006/main" count="178592" uniqueCount="39080">
  <si>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</si>
  <si>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</si>
  <si>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</si>
  <si>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</si>
  <si>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</si>
  <si>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</si>
  <si>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</si>
  <si>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</si>
  <si>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</si>
  <si>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</si>
  <si>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</si>
  <si>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</si>
  <si>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</si>
  <si>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</si>
  <si>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</si>
  <si>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</si>
  <si>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</si>
  <si>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</si>
  <si>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</si>
  <si>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</si>
  <si>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</si>
  <si>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</si>
  <si>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</si>
  <si>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</si>
  <si>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</si>
  <si>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</si>
  <si>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</si>
  <si>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</si>
  <si>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</si>
  <si>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</si>
  <si>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</si>
  <si>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</si>
  <si>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</si>
  <si>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</si>
  <si>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</si>
  <si>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</si>
  <si>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</si>
  <si>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</si>
  <si>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</si>
  <si>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</si>
  <si>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</si>
  <si>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</si>
  <si>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</si>
  <si>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</si>
  <si>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</si>
  <si>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</si>
  <si>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</si>
  <si>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</si>
  <si>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</si>
  <si>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</si>
  <si>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</si>
  <si>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</si>
  <si>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</si>
  <si>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</si>
  <si>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</si>
  <si>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</si>
  <si>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</si>
  <si>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</si>
  <si>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</si>
  <si>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</si>
  <si>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</si>
  <si>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</si>
  <si>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</si>
  <si>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</si>
  <si>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</si>
  <si>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</si>
  <si>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</si>
  <si>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</si>
  <si>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</si>
  <si>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</si>
  <si>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</si>
  <si>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</si>
  <si>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</si>
  <si>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</si>
  <si>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</si>
  <si>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</si>
  <si>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</si>
  <si>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</si>
  <si>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</si>
  <si>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</si>
  <si>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</si>
  <si>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</si>
  <si>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</si>
  <si>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</si>
  <si>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</si>
  <si>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</si>
  <si>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</si>
  <si>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</si>
  <si>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</si>
  <si>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</si>
  <si>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</si>
  <si>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</si>
  <si>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</si>
  <si>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</si>
  <si>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</si>
  <si>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</si>
  <si>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</si>
  <si>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</si>
  <si>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</si>
  <si>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</si>
  <si>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</si>
  <si>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</si>
  <si>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</si>
  <si>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</si>
  <si>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</si>
  <si>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</si>
  <si>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</si>
  <si>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</si>
  <si>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</si>
  <si>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</si>
  <si>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</si>
  <si>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</si>
  <si>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</si>
  <si>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</si>
  <si>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</si>
  <si>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</si>
  <si>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</si>
  <si>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</si>
  <si>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</si>
  <si>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</si>
  <si>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</si>
  <si>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</si>
  <si>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</si>
  <si>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</si>
  <si>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</si>
  <si>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</si>
  <si>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</si>
  <si>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</si>
  <si>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</si>
  <si>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</si>
  <si>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</si>
  <si>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</si>
  <si>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</si>
  <si>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</si>
  <si>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</si>
  <si>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</si>
  <si>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</si>
  <si>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</si>
  <si>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</si>
  <si>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</si>
  <si>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</si>
  <si>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</si>
  <si>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</si>
  <si>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</si>
  <si>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</si>
  <si>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</si>
  <si>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</si>
  <si>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</si>
  <si>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</si>
  <si>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</si>
  <si>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</si>
  <si>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</si>
  <si>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</si>
  <si>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</si>
  <si>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</si>
  <si>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</si>
  <si>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</si>
  <si>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</si>
  <si>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</si>
  <si>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</si>
  <si>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</si>
  <si>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</si>
  <si>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</si>
  <si>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</si>
  <si>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</si>
  <si>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</si>
  <si>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</si>
  <si>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</si>
  <si>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</si>
  <si>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</si>
  <si>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</si>
  <si>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</si>
  <si>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</si>
  <si>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</si>
  <si>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</si>
  <si>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</si>
  <si>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</si>
  <si>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</si>
  <si>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</si>
  <si>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</si>
  <si>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</si>
  <si>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</si>
  <si>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</si>
  <si>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</si>
  <si>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</si>
  <si>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</si>
  <si>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</si>
  <si>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</si>
  <si>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</si>
  <si>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</si>
  <si>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</si>
  <si>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</si>
  <si>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</si>
  <si>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</si>
  <si>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</si>
  <si>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</si>
  <si>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</si>
  <si>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</si>
  <si>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</si>
  <si>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</si>
  <si>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</si>
  <si>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</si>
  <si>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</si>
  <si>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</si>
  <si>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</si>
  <si>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</si>
  <si>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</si>
  <si>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</si>
  <si>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</si>
  <si>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</si>
  <si>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</si>
  <si>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</si>
  <si>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</si>
  <si>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</si>
  <si>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</si>
  <si>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</si>
  <si>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</si>
  <si>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</si>
  <si>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</si>
  <si>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</si>
  <si>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</si>
  <si>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</si>
  <si>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</si>
  <si>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</si>
  <si>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</si>
  <si>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</si>
  <si>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</si>
  <si>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</si>
  <si>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</si>
  <si>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</si>
  <si>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</si>
  <si>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</si>
  <si>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</si>
  <si>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</si>
  <si>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</si>
  <si>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</si>
  <si>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</si>
  <si>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</si>
  <si>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</si>
  <si>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</si>
  <si>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</si>
  <si>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</si>
  <si>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</si>
  <si>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</si>
  <si>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</si>
  <si>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</si>
  <si>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</si>
  <si>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</si>
  <si>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</si>
  <si>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</si>
  <si>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</si>
  <si>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</si>
  <si>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</si>
  <si>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</si>
  <si>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</si>
  <si>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</si>
  <si>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</si>
  <si>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</si>
  <si>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</si>
  <si>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</si>
  <si>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</si>
  <si>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</si>
  <si>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</si>
  <si>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</si>
  <si>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</si>
  <si>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</si>
  <si>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</si>
  <si>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</si>
  <si>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</si>
  <si>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</si>
  <si>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</si>
  <si>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</si>
  <si>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</si>
  <si>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</si>
  <si>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</si>
  <si>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</si>
  <si>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</si>
  <si>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</si>
  <si>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</si>
  <si>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</si>
  <si>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</si>
  <si>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</si>
  <si>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</si>
  <si>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</si>
  <si>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</si>
  <si>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</si>
  <si>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</si>
  <si>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</si>
  <si>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</si>
  <si>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</si>
  <si>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</si>
  <si>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</si>
  <si>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</si>
  <si>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</si>
  <si>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</si>
  <si>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</si>
  <si>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</si>
  <si>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</si>
  <si>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</si>
  <si>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</si>
  <si>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</si>
  <si>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</si>
  <si>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</si>
  <si>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</si>
  <si>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</si>
  <si>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</si>
  <si>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</si>
  <si>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</si>
  <si>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</si>
  <si>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</si>
  <si>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</si>
  <si>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</si>
  <si>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</si>
  <si>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</si>
  <si>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</si>
  <si>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</si>
  <si>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</si>
  <si>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</si>
  <si>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</si>
  <si>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</si>
  <si>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</si>
  <si>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</si>
  <si>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</si>
  <si>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</si>
  <si>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</si>
  <si>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</si>
  <si>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</si>
  <si>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</si>
  <si>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</si>
  <si>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</si>
  <si>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</si>
  <si>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</si>
  <si>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</si>
  <si>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</si>
  <si>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</si>
  <si>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</si>
  <si>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</si>
  <si>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</si>
  <si>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</si>
  <si>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</si>
  <si>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</si>
  <si>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</si>
  <si>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</si>
  <si>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</si>
  <si>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</si>
  <si>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</si>
  <si>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</si>
  <si>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</si>
  <si>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</si>
  <si>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</si>
  <si>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</si>
  <si>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</si>
  <si>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</si>
  <si>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</si>
  <si>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</si>
  <si>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</si>
  <si>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</si>
  <si>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</si>
  <si>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</si>
  <si>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</si>
  <si>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</si>
  <si>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</si>
  <si>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</si>
  <si>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</si>
  <si>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</si>
  <si>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</si>
  <si>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</si>
  <si>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</si>
  <si>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</si>
  <si>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</si>
  <si>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</si>
  <si>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</si>
  <si>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</si>
  <si>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</si>
  <si>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</si>
  <si>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</si>
  <si>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</si>
  <si>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</si>
  <si>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</si>
  <si>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</si>
  <si>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</si>
  <si>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</si>
  <si>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</si>
  <si>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</si>
  <si>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</si>
  <si>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</si>
  <si>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</si>
  <si>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</si>
  <si>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</si>
  <si>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</si>
  <si>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</si>
  <si>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</si>
  <si>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</si>
  <si>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</si>
  <si>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</si>
  <si>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</si>
  <si>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</si>
  <si>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</si>
  <si>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</si>
  <si>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</si>
  <si>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</si>
  <si>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</si>
  <si>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</si>
  <si>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</si>
  <si>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</si>
  <si>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</si>
  <si>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</si>
  <si>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</si>
  <si>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</si>
  <si>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</si>
  <si>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</si>
  <si>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</si>
  <si>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</si>
  <si>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</si>
  <si>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</si>
  <si>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</si>
  <si>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</si>
  <si>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</si>
  <si>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</si>
  <si>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</si>
  <si>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</si>
  <si>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</si>
  <si>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</si>
  <si>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</si>
  <si>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</si>
  <si>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</si>
  <si>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</si>
  <si>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</si>
  <si>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</si>
  <si>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</si>
  <si>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</si>
  <si>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</si>
  <si>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</si>
  <si>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</si>
  <si>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</si>
  <si>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</si>
  <si>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</si>
  <si>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</si>
  <si>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</si>
  <si>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</si>
  <si>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</si>
  <si>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</si>
  <si>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</si>
  <si>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</si>
  <si>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</si>
  <si>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</si>
  <si>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</si>
  <si>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</si>
  <si>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</si>
  <si>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</si>
  <si>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</si>
  <si>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</si>
  <si>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</si>
  <si>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</si>
  <si>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</si>
  <si>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</si>
  <si>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</si>
  <si>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</si>
  <si>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</si>
  <si>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</si>
  <si>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</si>
  <si>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</si>
  <si>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</si>
  <si>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</si>
  <si>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</si>
  <si>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</si>
  <si>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</si>
  <si>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</si>
  <si>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</si>
  <si>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</si>
  <si>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</si>
  <si>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</si>
  <si>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</si>
  <si>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</si>
  <si>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</si>
  <si>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</si>
  <si>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</si>
  <si>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</si>
  <si>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</si>
  <si>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</si>
  <si>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</si>
  <si>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</si>
  <si>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</si>
  <si>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</si>
  <si>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</si>
  <si>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</si>
  <si>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</si>
  <si>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</si>
  <si>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</si>
  <si>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</si>
  <si>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</si>
  <si>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</si>
  <si>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</si>
  <si>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</si>
  <si>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</si>
  <si>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</si>
  <si>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</si>
  <si>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</si>
  <si>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</si>
  <si>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</si>
  <si>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</si>
  <si>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</si>
  <si>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</si>
  <si>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</si>
  <si>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</si>
  <si>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</si>
  <si>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</si>
  <si>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</si>
  <si>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</si>
  <si>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</si>
  <si>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</si>
  <si>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</si>
  <si>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</si>
  <si>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</si>
  <si>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</si>
  <si>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</si>
  <si>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</si>
  <si>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</si>
  <si>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</si>
  <si>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</si>
  <si>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</si>
  <si>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</si>
  <si>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</si>
  <si>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</si>
  <si>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</si>
  <si>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</si>
  <si>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</si>
  <si>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</si>
  <si>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</si>
  <si>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</si>
  <si>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</si>
  <si>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</si>
  <si>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</si>
  <si>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</si>
  <si>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</si>
  <si>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</si>
  <si>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</si>
  <si>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</si>
  <si>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</si>
  <si>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</si>
  <si>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</si>
  <si>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</si>
  <si>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</si>
  <si>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</si>
  <si>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</si>
  <si>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</si>
  <si>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</si>
  <si>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</si>
  <si>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</si>
  <si>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</si>
  <si>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</si>
  <si>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</si>
  <si>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</si>
  <si>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</si>
  <si>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</si>
  <si>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</si>
  <si>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</si>
  <si>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</si>
  <si>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</si>
  <si>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</si>
  <si>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</si>
  <si>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</si>
  <si>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</si>
  <si>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</si>
  <si>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</si>
  <si>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</si>
  <si>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</si>
  <si>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</si>
  <si>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</si>
  <si>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</si>
  <si>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</si>
  <si>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</si>
  <si>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</si>
  <si>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</si>
  <si>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</si>
  <si>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</si>
  <si>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</si>
  <si>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</si>
  <si>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</si>
  <si>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</si>
  <si>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</si>
  <si>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</si>
  <si>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</si>
  <si>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</si>
  <si>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</si>
  <si>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</si>
  <si>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</si>
  <si>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</si>
  <si>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</si>
  <si>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</si>
  <si>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</si>
  <si>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</si>
  <si>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</si>
  <si>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</si>
  <si>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</si>
  <si>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</si>
  <si>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</si>
  <si>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</si>
  <si>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</si>
  <si>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</si>
  <si>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</si>
  <si>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</si>
  <si>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</si>
  <si>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</si>
  <si>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</si>
  <si>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</si>
  <si>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</si>
  <si>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</si>
  <si>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</si>
  <si>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</si>
  <si>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</si>
  <si>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</si>
  <si>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</si>
  <si>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</si>
  <si>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</si>
  <si>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</si>
  <si>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</si>
  <si>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</si>
  <si>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</si>
  <si>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</si>
  <si>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</si>
  <si>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</si>
  <si>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</si>
  <si>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</si>
  <si>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</si>
  <si>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</si>
  <si>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</si>
  <si>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</si>
  <si>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</si>
  <si>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</si>
  <si>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</si>
  <si>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</si>
  <si>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</si>
  <si>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</si>
  <si>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</si>
  <si>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</si>
  <si>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</si>
  <si>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</si>
  <si>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</si>
  <si>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</si>
  <si>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</si>
  <si>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</si>
  <si>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</si>
  <si>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</si>
  <si>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</si>
  <si>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</si>
  <si>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</si>
  <si>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</si>
  <si>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</si>
  <si>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</si>
  <si>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</si>
  <si>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</si>
  <si>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</si>
  <si>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</si>
  <si>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</si>
  <si>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</si>
  <si>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</si>
  <si>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</si>
  <si>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</si>
  <si>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</si>
  <si>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</si>
  <si>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</si>
  <si>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</si>
  <si>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</si>
  <si>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</si>
  <si>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</si>
  <si>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</si>
  <si>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</si>
  <si>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</si>
  <si>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</si>
  <si>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</si>
  <si>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</si>
  <si>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</si>
  <si>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</si>
  <si>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</si>
  <si>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</si>
  <si>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</si>
  <si>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</si>
  <si>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</si>
  <si>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</si>
  <si>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</si>
  <si>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</si>
  <si>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</si>
  <si>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</si>
  <si>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</si>
  <si>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</si>
  <si>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</si>
  <si>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</si>
  <si>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</si>
  <si>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</si>
  <si>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</si>
  <si>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</si>
  <si>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</si>
  <si>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</si>
  <si>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</si>
  <si>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</si>
  <si>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</si>
  <si>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</si>
  <si>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</si>
  <si>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</si>
  <si>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</si>
  <si>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</si>
  <si>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</si>
  <si>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</si>
  <si>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</si>
  <si>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</si>
  <si>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</si>
  <si>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</si>
  <si>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</si>
  <si>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</si>
  <si>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</si>
  <si>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</si>
  <si>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</si>
  <si>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</si>
  <si>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</si>
  <si>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</si>
  <si>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</si>
  <si>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</si>
  <si>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</si>
  <si>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</si>
  <si>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</si>
  <si>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</si>
  <si>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</si>
  <si>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</si>
  <si>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</si>
  <si>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</si>
  <si>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</si>
  <si>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</si>
  <si>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</si>
  <si>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</si>
  <si>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</si>
  <si>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</si>
  <si>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</si>
  <si>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</si>
  <si>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</si>
  <si>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</si>
  <si>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</si>
  <si>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</si>
  <si>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</si>
  <si>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</si>
  <si>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</si>
  <si>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</si>
  <si>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</si>
  <si>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</si>
  <si>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</si>
  <si>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</si>
  <si>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</si>
  <si>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</si>
  <si>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</si>
  <si>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</si>
  <si>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</si>
  <si>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</si>
  <si>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</si>
  <si>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</si>
  <si>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</si>
  <si>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</si>
  <si>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</si>
  <si>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</si>
  <si>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</si>
  <si>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</si>
  <si>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</si>
  <si>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</si>
  <si>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</si>
  <si>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</si>
  <si>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</si>
  <si>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</si>
  <si>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</si>
  <si>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</si>
  <si>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</si>
  <si>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</si>
  <si>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</si>
  <si>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</si>
  <si>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</si>
  <si>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</si>
  <si>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</si>
  <si>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</si>
  <si>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</si>
  <si>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</si>
  <si>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</si>
  <si>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</si>
  <si>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</si>
  <si>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</si>
  <si>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</si>
  <si>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</si>
  <si>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</si>
  <si>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</si>
  <si>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</si>
  <si>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</si>
  <si>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</si>
  <si>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</si>
  <si>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</si>
  <si>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</si>
  <si>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</si>
  <si>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</si>
  <si>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</si>
  <si>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</si>
  <si>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</si>
  <si>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</si>
  <si>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</si>
  <si>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</si>
  <si>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</si>
  <si>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</si>
  <si>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</si>
  <si>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</si>
  <si>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</si>
  <si>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</si>
  <si>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</si>
  <si>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</si>
  <si>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</si>
  <si>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</si>
  <si>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</si>
  <si>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</si>
  <si>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</si>
  <si>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</si>
  <si>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</si>
  <si>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</si>
  <si>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</si>
  <si>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</si>
  <si>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</si>
  <si>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</si>
  <si>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</si>
  <si>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</si>
  <si>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</si>
  <si>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</si>
  <si>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</si>
  <si>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</si>
  <si>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</si>
  <si>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</si>
  <si>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</si>
  <si>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</si>
  <si>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</si>
  <si>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</si>
  <si>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</si>
  <si>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</si>
  <si>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</si>
  <si>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</si>
  <si>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</si>
  <si>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</si>
  <si>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</si>
  <si>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</si>
  <si>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</si>
  <si>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</si>
  <si>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</si>
  <si>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</si>
  <si>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</si>
  <si>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</si>
  <si>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</si>
  <si>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</si>
  <si>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</si>
  <si>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</si>
  <si>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</si>
  <si>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</si>
  <si>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</si>
  <si>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</si>
  <si>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</si>
  <si>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</si>
  <si>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</si>
  <si>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</si>
  <si>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</si>
  <si>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</si>
  <si>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</si>
  <si>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</si>
  <si>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</si>
  <si>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</si>
  <si>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</si>
  <si>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</si>
  <si>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</si>
  <si>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</si>
  <si>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</si>
  <si>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</si>
  <si>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</si>
  <si>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</si>
  <si>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</si>
  <si>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</si>
  <si>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</si>
  <si>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</si>
  <si>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</si>
  <si>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</si>
  <si>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</si>
  <si>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</si>
  <si>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</si>
  <si>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</si>
  <si>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</si>
  <si>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</si>
  <si>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</si>
  <si>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</si>
  <si>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</si>
  <si>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</si>
  <si>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</si>
  <si>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</si>
  <si>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</si>
  <si>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</si>
  <si>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</si>
  <si>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</si>
  <si>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</si>
  <si>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</si>
  <si>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</si>
  <si>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</si>
  <si>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</si>
  <si>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</si>
  <si>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</si>
  <si>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</si>
  <si>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</si>
  <si>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</si>
  <si>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</si>
  <si>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</si>
  <si>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</si>
  <si>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</si>
  <si>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</si>
  <si>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</si>
  <si>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</si>
  <si>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</si>
  <si>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</si>
  <si>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</si>
  <si>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</si>
  <si>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</si>
  <si>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</si>
  <si>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</si>
  <si>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</si>
  <si>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</si>
  <si>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</si>
  <si>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</si>
  <si>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</si>
  <si>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</si>
  <si>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</si>
  <si>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</si>
  <si>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</si>
  <si>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</si>
  <si>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</si>
  <si>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</si>
  <si>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</si>
  <si>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</si>
  <si>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</si>
  <si>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</si>
  <si>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</si>
  <si>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</si>
  <si>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</si>
  <si>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</si>
  <si>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</si>
  <si>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</si>
  <si>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</si>
  <si>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</si>
  <si>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</si>
  <si>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</si>
  <si>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</si>
  <si>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</si>
  <si>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</si>
  <si>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</si>
  <si>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</si>
  <si>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</si>
  <si>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</si>
  <si>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</si>
  <si>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</si>
  <si>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</si>
  <si>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</si>
  <si>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</si>
  <si>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</si>
  <si>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</si>
  <si>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</si>
  <si>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</si>
  <si>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</si>
  <si>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</si>
  <si>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</si>
  <si>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</si>
  <si>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</si>
  <si>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</si>
  <si>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</si>
  <si>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</si>
  <si>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</si>
  <si>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</si>
  <si>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</si>
  <si>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</si>
  <si>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</si>
  <si>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</si>
  <si>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</si>
  <si>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</si>
  <si>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</si>
  <si>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</si>
  <si>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</si>
  <si>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</si>
  <si>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</si>
  <si>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</si>
  <si>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</si>
  <si>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</si>
  <si>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</si>
  <si>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</si>
  <si>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</si>
  <si>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</si>
  <si>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</si>
  <si>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</si>
  <si>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</si>
  <si>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</si>
  <si>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</si>
  <si>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</si>
  <si>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</si>
  <si>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</si>
  <si>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</si>
  <si>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</si>
  <si>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</si>
  <si>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</si>
  <si>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</si>
  <si>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</si>
  <si>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</si>
  <si>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</si>
  <si>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</si>
  <si>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</si>
  <si>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</si>
  <si>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</si>
  <si>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</si>
  <si>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</si>
  <si>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</si>
  <si>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</si>
  <si>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</si>
  <si>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</si>
  <si>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</si>
  <si>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</si>
  <si>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</si>
  <si>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</si>
  <si>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</si>
  <si>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</si>
  <si>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</si>
  <si>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</si>
  <si>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</si>
  <si>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</si>
  <si>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</si>
  <si>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</si>
  <si>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</si>
  <si>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</si>
  <si>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</si>
  <si>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</si>
  <si>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</si>
  <si>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</si>
  <si>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</si>
  <si>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</si>
  <si>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</si>
  <si>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</si>
  <si>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</si>
  <si>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</si>
  <si>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</si>
  <si>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</si>
  <si>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</si>
  <si>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</si>
  <si>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</si>
  <si>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</si>
  <si>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</si>
  <si>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</si>
  <si>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</si>
  <si>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</si>
  <si>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</si>
  <si>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</si>
  <si>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</si>
  <si>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</si>
  <si>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</si>
  <si>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</si>
  <si>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</si>
  <si>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</si>
  <si>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</si>
  <si>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</si>
  <si>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</si>
  <si>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</si>
  <si>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</si>
  <si>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</si>
  <si>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</si>
  <si>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</si>
  <si>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</si>
  <si>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</si>
  <si>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</si>
  <si>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</si>
  <si>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</si>
  <si>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</si>
  <si>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</si>
  <si>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</si>
  <si>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</si>
  <si>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</si>
  <si>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</si>
  <si>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</si>
  <si>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</si>
  <si>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</si>
  <si>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</si>
  <si>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</si>
  <si>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</si>
  <si>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</si>
  <si>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</si>
  <si>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</si>
  <si>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</si>
  <si>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</si>
  <si>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</si>
  <si>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</si>
  <si>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</si>
  <si>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</si>
  <si>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</si>
  <si>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</si>
  <si>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</si>
  <si>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</si>
  <si>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</si>
  <si>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</si>
  <si>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</si>
  <si>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</si>
  <si>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</si>
  <si>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</si>
  <si>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</si>
  <si>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</si>
  <si>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</si>
  <si>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</si>
  <si>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</si>
  <si>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</si>
  <si>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</si>
  <si>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</si>
  <si>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</si>
  <si>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</si>
  <si>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</si>
  <si>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</si>
  <si>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</si>
  <si>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</si>
  <si>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</si>
  <si>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</si>
  <si>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</si>
  <si>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</si>
  <si>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</si>
  <si>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</si>
  <si>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</si>
  <si>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</si>
  <si>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</si>
  <si>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</si>
  <si>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</si>
  <si>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</si>
  <si>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</si>
  <si>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</si>
  <si>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</si>
  <si>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</si>
  <si>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</si>
  <si>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</si>
  <si>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</si>
  <si>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</si>
  <si>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</si>
  <si>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</si>
  <si>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</si>
  <si>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</si>
  <si>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</si>
  <si>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</si>
  <si>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</si>
  <si>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</si>
  <si>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</si>
  <si>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</si>
  <si>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</si>
  <si>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</si>
  <si>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</si>
  <si>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</si>
  <si>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</si>
  <si>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</si>
  <si>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</si>
  <si>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</si>
  <si>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</si>
  <si>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</si>
  <si>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</si>
  <si>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</si>
  <si>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</si>
  <si>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</si>
  <si>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</si>
  <si>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</si>
  <si>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</si>
  <si>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</si>
  <si>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</si>
  <si>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</si>
  <si>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</si>
  <si>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</si>
  <si>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</si>
  <si>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</si>
  <si>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</si>
  <si>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</si>
  <si>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</si>
  <si>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</si>
  <si>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</si>
  <si>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</si>
  <si>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</si>
  <si>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</si>
  <si>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</si>
  <si>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</si>
  <si>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</si>
  <si>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</si>
  <si>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</si>
  <si>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</si>
  <si>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</si>
  <si>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</si>
  <si>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</si>
  <si>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</si>
  <si>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</si>
  <si>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</si>
  <si>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</si>
  <si>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</si>
  <si>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</si>
  <si>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</si>
  <si>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</si>
  <si>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</si>
  <si>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</si>
  <si>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</si>
  <si>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</si>
  <si>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</si>
  <si>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</si>
  <si>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</si>
  <si>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</si>
  <si>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</si>
  <si>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</si>
  <si>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</si>
  <si>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</si>
  <si>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</si>
  <si>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</si>
  <si>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</si>
  <si>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</si>
  <si>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</si>
  <si>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</si>
  <si>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</si>
  <si>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</si>
  <si>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</si>
  <si>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</si>
  <si>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</si>
  <si>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</si>
  <si>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</si>
  <si>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</si>
  <si>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</si>
  <si>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</si>
  <si>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</si>
  <si>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</si>
  <si>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</si>
  <si>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</si>
  <si>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</si>
  <si>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</si>
  <si>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</si>
  <si>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</si>
  <si>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</si>
  <si>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</si>
  <si>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</si>
  <si>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</si>
  <si>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</si>
  <si>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</si>
  <si>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</si>
  <si>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</si>
  <si>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</si>
  <si>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</si>
  <si>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</si>
  <si>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</si>
  <si>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</si>
  <si>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</si>
  <si>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</si>
  <si>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</si>
  <si>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</si>
  <si>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</si>
  <si>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</si>
  <si>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</si>
  <si>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</si>
  <si>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</si>
  <si>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</si>
  <si>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</si>
  <si>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</si>
  <si>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</si>
  <si>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</si>
  <si>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</si>
  <si>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</si>
  <si>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</si>
  <si>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</si>
  <si>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</si>
  <si>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</si>
  <si>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</si>
  <si>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</si>
  <si>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</si>
  <si>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</si>
  <si>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</si>
  <si>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</si>
  <si>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</si>
  <si>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</si>
  <si>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</si>
  <si>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</si>
  <si>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</si>
  <si>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</si>
  <si>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</si>
  <si>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</si>
  <si>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</si>
  <si>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</si>
  <si>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</si>
  <si>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</si>
  <si>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</si>
  <si>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</si>
  <si>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</si>
  <si>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</si>
  <si>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</si>
  <si>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</si>
  <si>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</si>
  <si>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</si>
  <si>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</si>
  <si>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</si>
  <si>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</si>
  <si>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</si>
  <si>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</si>
  <si>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</si>
  <si>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</si>
  <si>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</si>
  <si>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</si>
  <si>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</si>
  <si>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</si>
  <si>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</si>
  <si>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</si>
  <si>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</si>
  <si>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</si>
  <si>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</si>
  <si>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</si>
  <si>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</si>
  <si>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</si>
  <si>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</si>
  <si>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</si>
  <si>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</si>
  <si>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</si>
  <si>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</si>
  <si>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</si>
  <si>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</si>
  <si>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</si>
  <si>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</si>
  <si>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</si>
  <si>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</si>
  <si>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</si>
  <si>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</si>
  <si>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</si>
  <si>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</si>
  <si>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</si>
  <si>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</si>
  <si>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</si>
  <si>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</si>
  <si>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</si>
  <si>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</si>
  <si>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</si>
  <si>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</si>
  <si>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</si>
  <si>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</si>
  <si>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</si>
  <si>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</si>
  <si>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</si>
  <si>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</si>
  <si>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</si>
  <si>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</si>
  <si>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</si>
  <si>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</si>
  <si>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</si>
  <si>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</si>
  <si>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</si>
  <si>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</si>
  <si>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</si>
  <si>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</si>
  <si>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</si>
  <si>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</si>
  <si>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</si>
  <si>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</si>
  <si>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</si>
  <si>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</si>
  <si>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</si>
  <si>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</si>
  <si>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</si>
  <si>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</si>
  <si>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</si>
  <si>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</si>
  <si>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</si>
  <si>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</si>
  <si>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</si>
  <si>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</si>
  <si>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</si>
  <si>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</si>
  <si>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</si>
  <si>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</si>
  <si>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</si>
  <si>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</si>
  <si>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</si>
  <si>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</si>
  <si>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</si>
  <si>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</si>
  <si>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</si>
  <si>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</si>
  <si>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</si>
  <si>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</si>
  <si>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</si>
  <si>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</si>
  <si>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</si>
  <si>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</si>
  <si>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</si>
  <si>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</si>
  <si>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</si>
  <si>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</si>
  <si>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</si>
  <si>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</si>
  <si>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</si>
  <si>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</si>
  <si>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</si>
  <si>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</si>
  <si>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</si>
  <si>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</si>
  <si>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</si>
  <si>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</si>
  <si>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</si>
  <si>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</si>
  <si>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</si>
  <si>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</si>
  <si>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</si>
  <si>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</si>
  <si>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</si>
  <si>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</si>
  <si>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</si>
  <si>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</si>
  <si>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</si>
  <si>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</si>
  <si>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</si>
  <si>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</si>
  <si>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</si>
  <si>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</si>
  <si>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</si>
  <si>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</si>
  <si>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</si>
  <si>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</si>
  <si>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</si>
  <si>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</si>
  <si>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</si>
  <si>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</si>
  <si>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</si>
  <si>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</si>
  <si>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</si>
  <si>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</si>
  <si>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</si>
  <si>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</si>
  <si>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</si>
  <si>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</si>
  <si>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</si>
  <si>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</si>
  <si>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</si>
  <si>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</si>
  <si>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</si>
  <si>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</si>
  <si>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</si>
  <si>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</si>
  <si>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</si>
  <si>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</si>
  <si>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</si>
  <si>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</si>
  <si>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</si>
  <si>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</si>
  <si>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</si>
  <si>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</si>
  <si>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</si>
  <si>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</si>
  <si>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</si>
  <si>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</si>
  <si>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</si>
  <si>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</si>
  <si>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</si>
  <si>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</si>
  <si>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</si>
  <si>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</si>
  <si>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</si>
  <si>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</si>
  <si>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</si>
  <si>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</si>
  <si>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</si>
  <si>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</si>
  <si>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</si>
  <si>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</si>
  <si>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</si>
  <si>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</si>
  <si>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</si>
  <si>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</si>
  <si>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</si>
  <si>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</si>
  <si>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</si>
  <si>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</si>
  <si>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</si>
  <si>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</si>
  <si>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</si>
  <si>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</si>
  <si>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</si>
  <si>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</si>
  <si>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</si>
  <si>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</si>
  <si>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</si>
  <si>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</si>
  <si>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</si>
  <si>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</si>
  <si>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</si>
  <si>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</si>
  <si>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</si>
  <si>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</si>
  <si>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</si>
  <si>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</si>
  <si>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</si>
  <si>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</si>
  <si>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</si>
  <si>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</si>
  <si>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</si>
  <si>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</si>
  <si>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</si>
  <si>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</si>
  <si>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</si>
  <si>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</si>
  <si>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</si>
  <si>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</si>
  <si>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</si>
  <si>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</si>
  <si>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</si>
  <si>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</si>
  <si>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</si>
  <si>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</si>
  <si>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</si>
  <si>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</si>
  <si>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</si>
  <si>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</si>
  <si>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</si>
  <si>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</si>
  <si>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</si>
  <si>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</si>
  <si>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</si>
  <si>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</si>
  <si>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</si>
  <si>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</si>
  <si>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</si>
  <si>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</si>
  <si>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</si>
  <si>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</si>
  <si>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</si>
  <si>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</si>
  <si>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</si>
  <si>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</si>
  <si>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</si>
  <si>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</si>
  <si>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</si>
  <si>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</si>
  <si>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</si>
  <si>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</si>
  <si>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</si>
  <si>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</si>
  <si>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</si>
  <si>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</si>
  <si>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</si>
  <si>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</si>
  <si>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</si>
  <si>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</si>
  <si>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</si>
  <si>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</si>
  <si>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</si>
  <si>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</si>
  <si>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</si>
  <si>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</si>
  <si>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</si>
  <si>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</si>
  <si>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</si>
  <si>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</si>
  <si>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</si>
  <si>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</si>
  <si>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</si>
  <si>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</si>
  <si>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</si>
  <si>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</si>
  <si>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</si>
  <si>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</si>
  <si>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</si>
  <si>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</si>
  <si>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</si>
  <si>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</si>
  <si>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</si>
  <si>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</si>
  <si>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</si>
  <si>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</si>
  <si>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</si>
  <si>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</si>
  <si>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</si>
  <si>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</si>
  <si>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</si>
  <si>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</si>
  <si>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</si>
  <si>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</si>
  <si>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</si>
  <si>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</si>
  <si>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</si>
  <si>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</si>
  <si>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</si>
  <si>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</si>
  <si>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</si>
  <si>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</si>
  <si>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</si>
  <si>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</si>
  <si>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</si>
  <si>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</si>
  <si>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</si>
  <si>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</si>
  <si>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</si>
  <si>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</si>
  <si>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</si>
  <si>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</si>
  <si>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</si>
  <si>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</si>
  <si>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</si>
  <si>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</si>
  <si>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</si>
  <si>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</si>
  <si>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</si>
  <si>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</si>
  <si>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</si>
  <si>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</si>
  <si>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</si>
  <si>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</si>
  <si>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</si>
  <si>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</si>
  <si>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</si>
  <si>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</si>
  <si>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</si>
  <si>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</si>
  <si>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</si>
  <si>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</si>
  <si>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</si>
  <si>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</si>
  <si>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</si>
  <si>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</si>
  <si>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</si>
  <si>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</si>
  <si>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</si>
  <si>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</si>
  <si>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</si>
  <si>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</si>
  <si>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</si>
  <si>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</si>
  <si>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</si>
  <si>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</si>
  <si>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</si>
  <si>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</si>
  <si>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</si>
  <si>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</si>
  <si>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</si>
  <si>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</si>
  <si>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</si>
  <si>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</si>
  <si>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</si>
  <si>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</si>
  <si>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</si>
  <si>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</si>
  <si>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</si>
  <si>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</si>
  <si>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</si>
  <si>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</si>
  <si>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</si>
  <si>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</si>
  <si>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</si>
  <si>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</si>
  <si>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</si>
  <si>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</si>
  <si>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</si>
  <si>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</si>
  <si>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</si>
  <si>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</si>
  <si>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</si>
  <si>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</si>
  <si>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</si>
  <si>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</si>
  <si>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</si>
  <si>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</si>
  <si>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</si>
  <si>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</si>
  <si>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</si>
  <si>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</si>
  <si>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</si>
  <si>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</si>
  <si>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</si>
  <si>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</si>
  <si>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</si>
  <si>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</si>
  <si>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</si>
  <si>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</si>
  <si>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</si>
  <si>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</si>
  <si>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</si>
  <si>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</si>
  <si>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</si>
  <si>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</si>
  <si>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</si>
  <si>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</si>
  <si>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</si>
  <si>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</si>
  <si>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</si>
  <si>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</si>
  <si>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</si>
  <si>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</si>
  <si>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</si>
  <si>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</si>
  <si>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</si>
  <si>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</si>
  <si>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</si>
  <si>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</si>
  <si>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</si>
  <si>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</si>
  <si>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</si>
  <si>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</si>
  <si>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</si>
  <si>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</si>
  <si>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</si>
  <si>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</si>
  <si>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</si>
  <si>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</si>
  <si>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</si>
  <si>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</si>
  <si>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</si>
  <si>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</si>
  <si>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</si>
  <si>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</si>
  <si>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</si>
  <si>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</si>
  <si>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</si>
  <si>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</si>
  <si>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</si>
  <si>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</si>
  <si>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</si>
  <si>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</si>
  <si>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</si>
  <si>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</si>
  <si>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</si>
  <si>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</si>
  <si>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</si>
  <si>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</si>
  <si>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</si>
  <si>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</si>
  <si>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</si>
  <si>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</si>
  <si>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</si>
  <si>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</si>
  <si>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</si>
  <si>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</si>
  <si>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</si>
  <si>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</si>
  <si>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</si>
  <si>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</si>
  <si>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</si>
  <si>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</si>
  <si>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</si>
  <si>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</si>
  <si>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</si>
  <si>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</si>
  <si>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</si>
  <si>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</si>
  <si>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</si>
  <si>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</si>
  <si>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</si>
  <si>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</si>
  <si>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</si>
  <si>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</si>
  <si>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</si>
  <si>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</si>
  <si>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</si>
  <si>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</si>
  <si>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</si>
  <si>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</si>
  <si>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</si>
  <si>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</si>
  <si>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</si>
  <si>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</si>
  <si>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</si>
  <si>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</si>
  <si>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</si>
  <si>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</si>
  <si>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</si>
  <si>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</si>
  <si>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</si>
  <si>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</si>
  <si>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</si>
  <si>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</si>
  <si>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</si>
  <si>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</si>
  <si>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</si>
  <si>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</si>
  <si>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</si>
  <si>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</si>
  <si>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</si>
  <si>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</si>
  <si>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</si>
  <si>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</si>
  <si>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</si>
  <si>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</si>
  <si>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</si>
  <si>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</si>
  <si>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</si>
  <si>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</si>
  <si>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</si>
  <si>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</si>
  <si>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</si>
  <si>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</si>
  <si>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</si>
  <si>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</si>
  <si>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</si>
  <si>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</si>
  <si>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</si>
  <si>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</si>
  <si>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</si>
  <si>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</si>
  <si>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</si>
  <si>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</si>
  <si>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</si>
  <si>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</si>
  <si>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</si>
  <si>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</si>
  <si>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</si>
  <si>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</si>
  <si>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</si>
  <si>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</si>
  <si>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</si>
  <si>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</si>
  <si>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</si>
  <si>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</si>
  <si>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</si>
  <si>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</si>
  <si>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</si>
  <si>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</si>
  <si>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</si>
  <si>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</si>
  <si>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</si>
  <si>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</si>
  <si>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</si>
  <si>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</si>
  <si>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</si>
  <si>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</si>
  <si>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</si>
  <si>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</si>
  <si>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</si>
  <si>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</si>
  <si>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</si>
  <si>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</si>
  <si>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</si>
  <si>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</si>
  <si>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</si>
  <si>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</si>
  <si>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</si>
  <si>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</si>
  <si>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</si>
  <si>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</si>
  <si>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</si>
  <si>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</si>
  <si>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</si>
  <si>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</si>
  <si>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</si>
  <si>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</si>
  <si>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</si>
  <si>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</si>
  <si>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</si>
  <si>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</si>
  <si>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</si>
  <si>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</si>
  <si>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</si>
  <si>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</si>
  <si>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</si>
  <si>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</si>
  <si>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</si>
  <si>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</si>
  <si>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</si>
  <si>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</si>
  <si>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</si>
  <si>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</si>
  <si>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</si>
  <si>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</si>
  <si>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</si>
  <si>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</si>
  <si>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</si>
  <si>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</si>
  <si>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</si>
  <si>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</si>
  <si>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</si>
  <si>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</si>
  <si>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</si>
  <si>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</si>
  <si>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</si>
  <si>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</si>
  <si>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</si>
  <si>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</si>
  <si>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</si>
  <si>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</si>
  <si>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</si>
  <si>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</si>
  <si>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</si>
  <si>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</si>
  <si>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</si>
  <si>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</si>
  <si>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</si>
  <si>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</si>
  <si>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</si>
  <si>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</si>
  <si>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</si>
  <si>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</si>
  <si>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</si>
  <si>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</si>
  <si>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</si>
  <si>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</si>
  <si>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</si>
  <si>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</si>
  <si>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</si>
  <si>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</si>
  <si>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</si>
  <si>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</si>
  <si>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</si>
  <si>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</si>
  <si>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</si>
  <si>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</si>
  <si>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</si>
  <si>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</si>
  <si>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</si>
  <si>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</si>
  <si>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</si>
  <si>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</si>
  <si>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</si>
  <si>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</si>
  <si>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</si>
  <si>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</si>
  <si>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</si>
  <si>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</si>
  <si>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</si>
  <si>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</si>
  <si>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</si>
  <si>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</si>
  <si>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</si>
  <si>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</si>
  <si>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</si>
  <si>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</si>
  <si>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</si>
  <si>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</si>
  <si>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</si>
  <si>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</si>
  <si>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</si>
  <si>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</si>
  <si>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</si>
  <si>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</si>
  <si>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</si>
  <si>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</si>
  <si>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</si>
  <si>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</si>
  <si>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</si>
  <si>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</si>
  <si>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</si>
  <si>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</si>
  <si>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</si>
  <si>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</si>
  <si>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</si>
  <si>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</si>
  <si>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</si>
  <si>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</si>
  <si>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</si>
  <si>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</si>
  <si>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</si>
  <si>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</si>
  <si>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</si>
  <si>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</si>
  <si>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</si>
  <si>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</si>
  <si>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</si>
  <si>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</si>
  <si>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</si>
  <si>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</si>
  <si>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</si>
  <si>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</si>
  <si>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</si>
  <si>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</si>
  <si>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</si>
  <si>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</si>
  <si>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</si>
  <si>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</si>
  <si>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</si>
  <si>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</si>
  <si>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</si>
  <si>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</si>
  <si>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</si>
  <si>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</si>
  <si>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</si>
  <si>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</si>
  <si>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</si>
  <si>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</si>
  <si>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</si>
  <si>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</si>
  <si>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</si>
  <si>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</si>
  <si>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</si>
  <si>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</si>
  <si>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</si>
  <si>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</si>
  <si>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</si>
  <si>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</si>
  <si>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</si>
  <si>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</si>
  <si>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</si>
  <si>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</si>
  <si>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</si>
  <si>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</si>
  <si>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</si>
  <si>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</si>
  <si>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</si>
  <si>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</si>
  <si>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</si>
  <si>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</si>
  <si>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</si>
  <si>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</si>
  <si>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</si>
  <si>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</si>
  <si>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</si>
  <si>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</si>
  <si>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</si>
  <si>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</si>
  <si>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</si>
  <si>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</si>
  <si>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</si>
  <si>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</si>
  <si>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</si>
  <si>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</si>
  <si>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</si>
  <si>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</si>
  <si>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</si>
  <si>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</si>
  <si>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</si>
  <si>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</si>
  <si>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</si>
  <si>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</si>
  <si>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</si>
  <si>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</si>
  <si>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</si>
  <si>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</si>
  <si>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</si>
  <si>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</si>
  <si>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</si>
  <si>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</si>
  <si>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</si>
  <si>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</si>
  <si>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</si>
  <si>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</si>
  <si>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</si>
  <si>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</si>
  <si>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</si>
  <si>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</si>
  <si>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</si>
  <si>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</si>
  <si>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</si>
  <si>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</si>
  <si>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</si>
  <si>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</si>
  <si>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</si>
  <si>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</si>
  <si>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</si>
  <si>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</si>
  <si>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</si>
  <si>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</si>
  <si>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</si>
  <si>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</si>
  <si>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</si>
  <si>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</si>
  <si>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</si>
  <si>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</si>
  <si>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</si>
  <si>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</si>
  <si>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</si>
  <si>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</si>
  <si>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</si>
  <si>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</si>
  <si>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</si>
  <si>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</si>
  <si>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</si>
  <si>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</si>
  <si>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</si>
  <si>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</si>
  <si>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</si>
  <si>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</si>
  <si>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</si>
  <si>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</si>
  <si>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</si>
  <si>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</si>
  <si>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</si>
  <si>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</si>
  <si>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</si>
  <si>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</si>
  <si>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</si>
  <si>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</si>
  <si>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</si>
  <si>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</si>
  <si>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</si>
  <si>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</si>
  <si>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</si>
  <si>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</si>
  <si>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</si>
  <si>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</si>
  <si>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</si>
  <si>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</si>
  <si>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</si>
  <si>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</si>
  <si>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</si>
  <si>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</si>
  <si>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</si>
  <si>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</si>
  <si>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</si>
  <si>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</si>
  <si>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</si>
  <si>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</si>
  <si>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</si>
  <si>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</si>
  <si>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</si>
  <si>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</si>
  <si>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</si>
  <si>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</si>
  <si>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</si>
  <si>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</si>
  <si>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</si>
  <si>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</si>
  <si>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</si>
  <si>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</si>
  <si>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</si>
  <si>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</si>
  <si>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</si>
  <si>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</si>
  <si>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</si>
  <si>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</si>
  <si>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</si>
  <si>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</si>
  <si>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</si>
  <si>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</si>
  <si>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</si>
  <si>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</si>
  <si>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</si>
  <si>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</si>
  <si>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</si>
  <si>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</si>
  <si>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</si>
  <si>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</si>
  <si>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</si>
  <si>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</si>
  <si>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</si>
  <si>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</si>
  <si>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</si>
  <si>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</si>
  <si>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</si>
  <si>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</si>
  <si>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</si>
  <si>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</si>
  <si>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</si>
  <si>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</si>
  <si>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</si>
  <si>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</si>
  <si>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</si>
  <si>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</si>
  <si>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</si>
  <si>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</si>
  <si>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</si>
  <si>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</si>
  <si>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</si>
  <si>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</si>
  <si>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</si>
  <si>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</si>
  <si>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</si>
  <si>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</si>
  <si>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</si>
  <si>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</si>
  <si>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</si>
  <si>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</si>
  <si>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</si>
  <si>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</si>
  <si>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</si>
  <si>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</si>
  <si>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</si>
  <si>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</si>
  <si>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</si>
  <si>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</si>
  <si>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</si>
  <si>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</si>
  <si>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</si>
  <si>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</si>
  <si>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</si>
  <si>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</si>
  <si>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</si>
  <si>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</si>
  <si>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</si>
  <si>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</si>
  <si>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</si>
  <si>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</si>
  <si>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</si>
  <si>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</si>
  <si>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</si>
  <si>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</si>
  <si>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</si>
  <si>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</si>
  <si>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</si>
  <si>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</si>
  <si>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</si>
  <si>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</si>
  <si>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</si>
  <si>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</si>
  <si>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</si>
  <si>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</si>
  <si>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</si>
  <si>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</si>
  <si>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</si>
  <si>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</si>
  <si>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</si>
  <si>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</si>
  <si>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</si>
  <si>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</si>
  <si>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</si>
  <si>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</si>
  <si>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</si>
  <si>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</si>
  <si>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</si>
  <si>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</si>
  <si>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</si>
  <si>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</si>
  <si>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</si>
  <si>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</si>
  <si>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</si>
  <si>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</si>
  <si>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</si>
  <si>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</si>
  <si>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</si>
  <si>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</si>
  <si>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</si>
  <si>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</si>
  <si>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</si>
  <si>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</si>
  <si>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</si>
  <si>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</si>
  <si>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</si>
  <si>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</si>
  <si>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</si>
  <si>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</si>
  <si>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</si>
  <si>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</si>
  <si>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</si>
  <si>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</si>
  <si>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</si>
  <si>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</si>
  <si>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</si>
  <si>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</si>
  <si>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</si>
  <si>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</si>
  <si>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</si>
  <si>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</si>
  <si>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</si>
  <si>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</si>
  <si>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</si>
  <si>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</si>
  <si>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</si>
  <si>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</si>
  <si>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</si>
  <si>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</si>
  <si>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</si>
  <si>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</si>
  <si>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</si>
  <si>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</si>
  <si>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</si>
  <si>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</si>
  <si>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</si>
  <si>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</si>
  <si>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</si>
  <si>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</si>
  <si>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</si>
  <si>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</si>
  <si>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</si>
  <si>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</si>
  <si>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</si>
  <si>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</si>
  <si>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</si>
  <si>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</si>
  <si>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</si>
  <si>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</si>
  <si>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</si>
  <si>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</si>
  <si>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</si>
  <si>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</si>
  <si>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</si>
  <si>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</si>
  <si>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</si>
  <si>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</si>
  <si>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</si>
  <si>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</si>
  <si>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</si>
  <si>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</si>
  <si>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</si>
  <si>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</si>
  <si>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</si>
  <si>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</si>
  <si>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</si>
  <si>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</si>
  <si>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</si>
  <si>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</si>
  <si>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</si>
  <si>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</si>
  <si>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</si>
  <si>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</si>
  <si>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</si>
  <si>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</si>
  <si>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</si>
  <si>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</si>
  <si>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</si>
  <si>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</si>
  <si>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</si>
  <si>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</si>
  <si>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</si>
  <si>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</si>
  <si>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</si>
  <si>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</si>
  <si>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</si>
  <si>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</si>
  <si>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</si>
  <si>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</si>
  <si>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</si>
  <si>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</si>
  <si>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</si>
  <si>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</si>
  <si>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</si>
  <si>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</si>
  <si>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</si>
  <si>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</si>
  <si>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</si>
  <si>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</si>
  <si>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</si>
  <si>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</si>
  <si>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</si>
  <si>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</si>
  <si>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</si>
  <si>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</si>
  <si>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</si>
  <si>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</si>
  <si>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</si>
  <si>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</si>
  <si>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</si>
  <si>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</si>
  <si>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</si>
  <si>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</si>
  <si>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</si>
  <si>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</si>
  <si>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</si>
  <si>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</si>
  <si>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</si>
  <si>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</si>
  <si>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</si>
  <si>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</si>
  <si>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</si>
  <si>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</si>
  <si>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</si>
  <si>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</si>
  <si>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</si>
  <si>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</si>
  <si>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</si>
  <si>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</si>
  <si>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</si>
  <si>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</si>
  <si>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</si>
  <si>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</si>
  <si>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</si>
  <si>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</si>
  <si>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</si>
  <si>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</si>
  <si>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</si>
  <si>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</si>
  <si>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</si>
  <si>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</si>
  <si>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</si>
  <si>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</si>
  <si>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</si>
  <si>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</si>
  <si>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</si>
  <si>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</si>
  <si>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</si>
  <si>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</si>
  <si>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</si>
  <si>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</si>
  <si>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</si>
  <si>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</si>
  <si>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</si>
  <si>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</si>
  <si>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</si>
  <si>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</si>
  <si>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</si>
  <si>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</si>
  <si>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</si>
  <si>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</si>
  <si>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</si>
  <si>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</si>
  <si>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</si>
  <si>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</si>
  <si>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</si>
  <si>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</si>
  <si>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</si>
  <si>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</si>
  <si>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</si>
  <si>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</si>
  <si>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</si>
  <si>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</si>
  <si>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</si>
  <si>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</si>
  <si>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</si>
  <si>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</si>
  <si>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</si>
  <si>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</si>
  <si>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</si>
  <si>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</si>
  <si>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</si>
  <si>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</si>
  <si>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</si>
  <si>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</si>
  <si>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</si>
  <si>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</si>
  <si>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</si>
  <si>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</si>
  <si>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</si>
  <si>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</si>
  <si>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</si>
  <si>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</si>
  <si>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</si>
  <si>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</si>
  <si>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</si>
  <si>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</si>
  <si>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</si>
  <si>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</si>
  <si>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</si>
  <si>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</si>
  <si>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</si>
  <si>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</si>
  <si>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</si>
  <si>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</si>
  <si>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</si>
  <si>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</si>
  <si>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</si>
  <si>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</si>
  <si>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</si>
  <si>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</si>
  <si>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</si>
  <si>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</si>
  <si>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</si>
  <si>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</si>
  <si>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</si>
  <si>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</si>
  <si>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</si>
  <si>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</si>
  <si>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</si>
  <si>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</si>
  <si>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</si>
  <si>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</si>
  <si>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</si>
  <si>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</si>
  <si>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</si>
  <si>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</si>
  <si>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</si>
  <si>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</si>
  <si>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</si>
  <si>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</si>
  <si>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</si>
  <si>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</si>
  <si>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</si>
  <si>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</si>
  <si>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</si>
  <si>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</si>
  <si>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</si>
  <si>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</si>
  <si>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</si>
  <si>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</si>
  <si>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</si>
  <si>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</si>
  <si>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</si>
  <si>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</si>
  <si>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</si>
  <si>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</si>
  <si>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</si>
  <si>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</si>
  <si>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</si>
  <si>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</si>
  <si>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</si>
  <si>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</si>
  <si>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</si>
  <si>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</si>
  <si>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</si>
  <si>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</si>
  <si>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</si>
  <si>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</si>
  <si>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</si>
  <si>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</si>
  <si>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</si>
  <si>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</si>
  <si>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</si>
  <si>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</si>
  <si>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</si>
  <si>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</si>
  <si>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</si>
  <si>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</si>
  <si>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</si>
  <si>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</si>
  <si>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</si>
  <si>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</si>
  <si>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</si>
  <si>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</si>
  <si>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</si>
  <si>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</si>
  <si>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</si>
  <si>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</si>
  <si>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</si>
  <si>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</si>
  <si>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</si>
  <si>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</si>
  <si>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</si>
  <si>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</si>
  <si>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</si>
  <si>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</si>
  <si>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</si>
  <si>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</si>
  <si>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</si>
  <si>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</si>
  <si>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</si>
  <si>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</si>
  <si>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</si>
  <si>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</si>
  <si>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</si>
  <si>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</si>
  <si>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</si>
  <si>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</si>
  <si>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</si>
  <si>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</si>
  <si>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</si>
  <si>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</si>
  <si>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</si>
  <si>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</si>
  <si>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</si>
  <si>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</si>
  <si>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</si>
  <si>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</si>
  <si>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</si>
  <si>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</si>
  <si>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</si>
  <si>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</si>
  <si>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</si>
  <si>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</si>
  <si>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</si>
  <si>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</si>
  <si>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</si>
  <si>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</si>
  <si>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</si>
  <si>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</si>
  <si>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</si>
  <si>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</si>
  <si>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</si>
  <si>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</si>
  <si>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</si>
  <si>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</si>
  <si>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</si>
  <si>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</si>
  <si>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</si>
  <si>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</si>
  <si>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</si>
  <si>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</si>
  <si>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</si>
  <si>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</si>
  <si>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</si>
  <si>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</si>
  <si>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</si>
  <si>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</si>
  <si>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</si>
  <si>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</si>
  <si>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</si>
  <si>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</si>
  <si>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</si>
  <si>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</si>
  <si>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</si>
  <si>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</si>
  <si>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</si>
  <si>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</si>
  <si>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</si>
  <si>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</si>
  <si>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</si>
  <si>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</si>
  <si>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</si>
  <si>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</si>
  <si>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</si>
  <si>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</si>
  <si>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</si>
  <si>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</si>
  <si>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</si>
  <si>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</si>
  <si>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</si>
  <si>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</si>
  <si>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</si>
  <si>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</si>
  <si>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</si>
  <si>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</si>
  <si>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</si>
  <si>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</si>
  <si>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</si>
  <si>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</si>
  <si>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</si>
  <si>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</si>
  <si>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</si>
  <si>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</si>
  <si>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</si>
  <si>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</si>
  <si>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</si>
  <si>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</si>
  <si>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</si>
  <si>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</si>
  <si>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</si>
  <si>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</si>
  <si>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</si>
  <si>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</si>
  <si>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</si>
  <si>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</si>
  <si>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</si>
  <si>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</si>
  <si>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</si>
  <si>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</si>
  <si>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</si>
  <si>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</si>
  <si>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</si>
  <si>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</si>
  <si>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</si>
  <si>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</si>
  <si>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</si>
  <si>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</si>
  <si>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</si>
  <si>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</si>
  <si>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</si>
  <si>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</si>
  <si>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</si>
  <si>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</si>
  <si>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</si>
  <si>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</si>
  <si>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</si>
  <si>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</si>
  <si>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</si>
  <si>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</si>
  <si>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</si>
  <si>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</si>
  <si>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</si>
  <si>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</si>
  <si>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</si>
  <si>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</si>
  <si>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</si>
  <si>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</si>
  <si>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</si>
  <si>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</si>
  <si>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</si>
  <si>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</si>
  <si>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</si>
  <si>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</si>
  <si>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</si>
  <si>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</si>
  <si>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</si>
  <si>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</si>
  <si>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</si>
  <si>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</si>
  <si>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</si>
  <si>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</si>
  <si>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</si>
  <si>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</si>
  <si>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</si>
  <si>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</si>
  <si>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</si>
  <si>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</si>
  <si>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</si>
  <si>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</si>
  <si>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</si>
  <si>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</si>
  <si>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</si>
  <si>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</si>
  <si>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</si>
  <si>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</si>
  <si>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</si>
  <si>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</si>
  <si>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</si>
  <si>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</si>
  <si>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</si>
  <si>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</si>
  <si>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</si>
  <si>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</si>
  <si>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</si>
  <si>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</si>
  <si>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</si>
  <si>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</si>
  <si>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</si>
  <si>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</si>
  <si>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</si>
  <si>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</si>
  <si>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</si>
  <si>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</si>
  <si>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</si>
  <si>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</si>
  <si>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</si>
  <si>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</si>
  <si>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</si>
  <si>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</si>
  <si>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</si>
  <si>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</si>
  <si>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</si>
  <si>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</si>
  <si>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</si>
  <si>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</si>
  <si>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</si>
  <si>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</si>
  <si>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</si>
  <si>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</si>
  <si>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</si>
  <si>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</si>
  <si>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</si>
  <si>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</si>
  <si>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</si>
  <si>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</si>
  <si>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</si>
  <si>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</si>
  <si>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</si>
  <si>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</si>
  <si>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</si>
  <si>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</si>
  <si>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</si>
  <si>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</si>
  <si>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</si>
  <si>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</si>
  <si>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</si>
  <si>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</si>
  <si>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</si>
  <si>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</si>
  <si>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</si>
  <si>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</si>
  <si>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</si>
  <si>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</si>
  <si>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</si>
  <si>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</si>
  <si>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</si>
  <si>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</si>
  <si>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</si>
  <si>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</si>
  <si>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</si>
  <si>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</si>
  <si>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</si>
  <si>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</si>
  <si>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</si>
  <si>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</si>
  <si>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</si>
  <si>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</si>
  <si>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</si>
  <si>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</si>
  <si>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</si>
  <si>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</si>
  <si>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</si>
  <si>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</si>
  <si>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</si>
  <si>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</si>
  <si>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</si>
  <si>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</si>
  <si>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</si>
  <si>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</si>
  <si>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</si>
  <si>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</si>
  <si>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</si>
  <si>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</si>
  <si>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</si>
  <si>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</si>
  <si>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</si>
  <si>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</si>
  <si>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</si>
  <si>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</si>
  <si>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</si>
  <si>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</si>
  <si>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</si>
  <si>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</si>
  <si>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</si>
  <si>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</si>
  <si>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</si>
  <si>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</si>
  <si>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</si>
  <si>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</si>
  <si>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</si>
  <si>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</si>
  <si>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</si>
  <si>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</si>
  <si>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</si>
  <si>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</si>
  <si>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</si>
  <si>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</si>
  <si>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</si>
  <si>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</si>
  <si>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</si>
  <si>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</si>
  <si>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</si>
  <si>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</si>
  <si>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</si>
  <si>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</si>
  <si>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</si>
  <si>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</si>
  <si>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</si>
  <si>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</si>
  <si>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</si>
  <si>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</si>
  <si>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</si>
  <si>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</si>
  <si>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</si>
  <si>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</si>
  <si>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</si>
  <si>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</si>
  <si>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</si>
  <si>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</si>
  <si>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</si>
  <si>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</si>
  <si>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</si>
  <si>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</si>
  <si>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</si>
  <si>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</si>
  <si>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</si>
  <si>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</si>
  <si>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</si>
  <si>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</si>
  <si>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</si>
  <si>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</si>
  <si>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</si>
  <si>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</si>
  <si>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</si>
  <si>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</si>
  <si>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</si>
  <si>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</si>
  <si>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</si>
  <si>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</si>
  <si>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</si>
  <si>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</si>
  <si>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</si>
  <si>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</si>
  <si>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</si>
  <si>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</si>
  <si>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</si>
  <si>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</si>
  <si>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</si>
  <si>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</si>
  <si>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</si>
  <si>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</si>
  <si>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</si>
  <si>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</si>
  <si>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</si>
  <si>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</si>
  <si>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</si>
  <si>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</si>
  <si>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</si>
  <si>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</si>
  <si>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</si>
  <si>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</si>
  <si>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</si>
  <si>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</si>
  <si>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</si>
  <si>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</si>
  <si>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</si>
  <si>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</si>
  <si>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</si>
  <si>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</si>
  <si>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</si>
  <si>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</si>
  <si>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</si>
  <si>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</si>
  <si>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</si>
  <si>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</si>
  <si>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</si>
  <si>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</si>
  <si>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</si>
  <si>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</si>
  <si>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</si>
  <si>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</si>
  <si>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</si>
  <si>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</si>
  <si>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</si>
  <si>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</si>
  <si>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</si>
  <si>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</si>
  <si>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</si>
  <si>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</si>
  <si>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</si>
  <si>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</si>
  <si>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</si>
  <si>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</si>
  <si>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</si>
  <si>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</si>
  <si>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</si>
  <si>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</si>
  <si>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</si>
  <si>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</si>
  <si>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</si>
  <si>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</si>
  <si>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</si>
  <si>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</si>
  <si>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</si>
  <si>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</si>
  <si>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</si>
  <si>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</si>
  <si>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</si>
  <si>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</si>
  <si>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</si>
  <si>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</si>
  <si>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</si>
  <si>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</si>
  <si>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</si>
  <si>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</si>
  <si>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</si>
  <si>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</si>
  <si>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</si>
  <si>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</si>
  <si>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</si>
  <si>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</si>
  <si>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</si>
  <si>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</si>
  <si>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</si>
  <si>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</si>
  <si>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</si>
  <si>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</si>
  <si>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</si>
  <si>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</si>
  <si>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</si>
  <si>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</si>
  <si>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</si>
  <si>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</si>
  <si>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</si>
  <si>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</si>
  <si>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</si>
  <si>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</si>
  <si>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</si>
  <si>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</si>
  <si>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</si>
  <si>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</si>
  <si>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</si>
  <si>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</si>
  <si>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</si>
  <si>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</si>
  <si>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</si>
  <si>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</si>
  <si>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</si>
  <si>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</si>
  <si>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</si>
  <si>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</si>
  <si>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</si>
  <si>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</si>
  <si>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</si>
  <si>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</si>
  <si>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</si>
  <si>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</si>
  <si>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</si>
  <si>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</si>
  <si>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</si>
  <si>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</si>
  <si>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</si>
  <si>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</si>
  <si>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</si>
  <si>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</si>
  <si>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</si>
  <si>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</si>
  <si>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</si>
  <si>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</si>
  <si>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</si>
  <si>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</si>
  <si>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</si>
  <si>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</si>
  <si>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</si>
  <si>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</si>
  <si>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</si>
  <si>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</si>
  <si>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</si>
  <si>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</si>
  <si>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</si>
  <si>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</si>
  <si>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</si>
  <si>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</si>
  <si>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</si>
  <si>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</si>
  <si>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</si>
  <si>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</si>
  <si>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</si>
  <si>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</si>
  <si>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</si>
  <si>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</si>
  <si>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</si>
  <si>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</si>
  <si>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</si>
  <si>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</si>
  <si>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</si>
  <si>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</si>
  <si>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</si>
  <si>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</si>
  <si>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</si>
  <si>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</si>
  <si>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</si>
  <si>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</si>
  <si>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</si>
  <si>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</si>
  <si>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</si>
  <si>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</si>
  <si>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</si>
  <si>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</si>
  <si>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</si>
  <si>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</si>
  <si>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</si>
  <si>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</si>
  <si>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</si>
  <si>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</si>
  <si>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</si>
  <si>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</si>
  <si>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</si>
  <si>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</si>
  <si>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</si>
  <si>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</si>
  <si>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</si>
  <si>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</si>
  <si>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</si>
  <si>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</si>
  <si>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</si>
  <si>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</si>
  <si>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</si>
  <si>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</si>
  <si>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</si>
  <si>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</si>
  <si>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</si>
  <si>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</si>
  <si>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</si>
  <si>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</si>
  <si>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</si>
  <si>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</si>
  <si>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</si>
  <si>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</si>
  <si>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</si>
  <si>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</si>
  <si>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</si>
  <si>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</si>
  <si>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</si>
  <si>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</si>
  <si>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</si>
  <si>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</si>
  <si>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</si>
  <si>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</si>
  <si>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</si>
  <si>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</si>
  <si>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</si>
  <si>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</si>
  <si>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</si>
  <si>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</si>
  <si>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</si>
  <si>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</si>
  <si>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</si>
  <si>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</si>
  <si>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</si>
  <si>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</si>
  <si>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</si>
  <si>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</si>
  <si>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</si>
  <si>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</si>
  <si>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</si>
  <si>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</si>
  <si>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</si>
  <si>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</si>
  <si>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</si>
  <si>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</si>
  <si>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</si>
  <si>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</si>
  <si>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</si>
  <si>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</si>
  <si>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</si>
  <si>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</si>
  <si>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</si>
  <si>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</si>
  <si>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</si>
  <si>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</si>
  <si>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</si>
  <si>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</si>
  <si>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</si>
  <si>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</si>
  <si>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</si>
  <si>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</si>
  <si>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</si>
  <si>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</si>
  <si>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</si>
  <si>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</si>
  <si>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</si>
  <si>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</si>
  <si>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</si>
  <si>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</si>
  <si>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</si>
  <si>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</si>
  <si>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</si>
  <si>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</si>
  <si>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</si>
  <si>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</si>
  <si>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</si>
  <si>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</si>
  <si>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</si>
  <si>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</si>
  <si>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</si>
  <si>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</si>
  <si>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</si>
  <si>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</si>
  <si>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</si>
  <si>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</si>
  <si>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</si>
  <si>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</si>
  <si>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</si>
  <si>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</si>
  <si>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</si>
  <si>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</si>
  <si>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</si>
  <si>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</si>
  <si>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</si>
  <si>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</si>
  <si>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</si>
  <si>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</si>
  <si>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</si>
  <si>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</si>
  <si>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</si>
  <si>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</si>
  <si>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</si>
  <si>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</si>
  <si>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</si>
  <si>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</si>
  <si>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</si>
  <si>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</si>
  <si>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</si>
  <si>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</si>
  <si>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</si>
  <si>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</si>
  <si>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</si>
  <si>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</si>
  <si>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</si>
  <si>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</si>
  <si>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</si>
  <si>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</si>
  <si>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</si>
  <si>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</si>
  <si>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</si>
  <si>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</si>
  <si>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</si>
  <si>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</si>
  <si>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</si>
  <si>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</si>
  <si>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</si>
  <si>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</si>
  <si>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</si>
  <si>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</si>
  <si>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</si>
  <si>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</si>
  <si>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</si>
  <si>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</si>
  <si>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</si>
  <si>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</si>
  <si>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</si>
  <si>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</si>
  <si>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</si>
  <si>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</si>
  <si>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</si>
  <si>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</si>
  <si>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</si>
  <si>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</si>
  <si>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</si>
  <si>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</si>
  <si>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</si>
  <si>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</si>
  <si>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</si>
  <si>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</si>
  <si>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</si>
  <si>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</si>
  <si>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</si>
  <si>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</si>
  <si>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</si>
  <si>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</si>
  <si>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</si>
  <si>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</si>
  <si>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</si>
  <si>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</si>
  <si>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</si>
  <si>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</si>
  <si>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</si>
  <si>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</si>
  <si>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</si>
  <si>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</si>
  <si>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</si>
  <si>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</si>
  <si>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</si>
  <si>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</si>
  <si>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</si>
  <si>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</si>
  <si>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</si>
  <si>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</si>
  <si>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</si>
  <si>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</si>
  <si>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</si>
  <si>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</si>
  <si>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</si>
  <si>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</si>
  <si>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</si>
  <si>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</si>
  <si>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</si>
  <si>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</si>
  <si>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</si>
  <si>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</si>
  <si>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</si>
  <si>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</si>
  <si>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</si>
  <si>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</si>
  <si>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</si>
  <si>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</si>
  <si>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</si>
  <si>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</si>
  <si>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</si>
  <si>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</si>
  <si>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</si>
  <si>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</si>
  <si>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</si>
  <si>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</si>
  <si>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</si>
  <si>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</si>
  <si>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</si>
  <si>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</si>
  <si>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</si>
  <si>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</si>
  <si>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</si>
  <si>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</si>
  <si>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</si>
  <si>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</si>
  <si>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</si>
  <si>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</si>
  <si>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</si>
  <si>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</si>
  <si>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</si>
  <si>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</si>
  <si>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</si>
  <si>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</si>
  <si>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</si>
  <si>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</si>
  <si>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</si>
  <si>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</si>
  <si>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</si>
  <si>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</si>
  <si>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</si>
  <si>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</si>
  <si>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</si>
  <si>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</si>
  <si>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</si>
  <si>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</si>
  <si>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</si>
  <si>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</si>
  <si>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</si>
  <si>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</si>
  <si>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</si>
  <si>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</si>
  <si>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</si>
  <si>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</si>
  <si>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</si>
  <si>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</si>
  <si>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</si>
  <si>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</si>
  <si>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</si>
  <si>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</si>
  <si>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</si>
  <si>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</si>
  <si>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</si>
  <si>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</si>
  <si>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</si>
  <si>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</si>
  <si>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</si>
  <si>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</si>
  <si>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</si>
  <si>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</si>
  <si>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</si>
  <si>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</si>
  <si>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</si>
  <si>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</si>
  <si>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</si>
  <si>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</si>
  <si>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</si>
  <si>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</si>
  <si>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</si>
  <si>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</si>
  <si>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</si>
  <si>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</si>
  <si>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</si>
  <si>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</si>
  <si>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</si>
  <si>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</si>
  <si>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</si>
  <si>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</si>
  <si>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</si>
  <si>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</si>
  <si>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</si>
  <si>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</si>
  <si>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</si>
  <si>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</si>
  <si>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</si>
  <si>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</si>
  <si>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</si>
  <si>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</si>
  <si>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</si>
  <si>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</si>
  <si>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</si>
  <si>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</si>
  <si>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</si>
  <si>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</si>
  <si>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</si>
  <si>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</si>
  <si>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</si>
  <si>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</si>
  <si>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</si>
  <si>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</si>
  <si>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</si>
  <si>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</si>
  <si>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</si>
  <si>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</si>
  <si>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</si>
  <si>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</si>
  <si>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</si>
  <si>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</si>
  <si>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</si>
  <si>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</si>
  <si>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</si>
  <si>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</si>
  <si>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</si>
  <si>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</si>
  <si>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</si>
  <si>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</si>
  <si>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</si>
  <si>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</si>
  <si>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</si>
  <si>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</si>
  <si>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</si>
  <si>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</si>
  <si>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</si>
  <si>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</si>
  <si>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</si>
  <si>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</si>
  <si>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</si>
  <si>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</si>
  <si>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</si>
  <si>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</si>
  <si>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</si>
  <si>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</si>
  <si>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</si>
  <si>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</si>
  <si>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</si>
  <si>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</si>
  <si>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</si>
  <si>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</si>
  <si>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</si>
  <si>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</si>
  <si>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</si>
  <si>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</si>
  <si>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</si>
  <si>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</si>
  <si>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</si>
  <si>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</si>
  <si>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</si>
  <si>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</si>
  <si>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</si>
  <si>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</si>
  <si>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</si>
  <si>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</si>
  <si>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</si>
  <si>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</si>
  <si>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</si>
  <si>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</si>
  <si>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</si>
  <si>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</si>
  <si>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</si>
  <si>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</si>
  <si>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</si>
  <si>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</si>
  <si>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</si>
  <si>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</si>
  <si>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</si>
  <si>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</si>
  <si>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</si>
  <si>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</si>
  <si>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</si>
  <si>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</si>
  <si>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</si>
  <si>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</si>
  <si>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</si>
  <si>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</si>
  <si>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</si>
  <si>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</si>
  <si>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</si>
  <si>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</si>
  <si>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</si>
  <si>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</si>
  <si>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</si>
  <si>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</si>
  <si>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</si>
  <si>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</si>
  <si>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</si>
  <si>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</si>
  <si>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</si>
  <si>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</si>
  <si>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</si>
  <si>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</si>
  <si>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</si>
  <si>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</si>
  <si>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</si>
  <si>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</si>
  <si>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</si>
  <si>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</si>
  <si>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</si>
  <si>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</si>
  <si>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</si>
  <si>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</si>
  <si>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</si>
  <si>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</si>
  <si>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</si>
  <si>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</si>
  <si>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</si>
  <si>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</si>
  <si>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</si>
  <si>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</si>
  <si>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</si>
  <si>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</si>
  <si>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</si>
  <si>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</si>
  <si>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</si>
  <si>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</si>
  <si>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</si>
  <si>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</si>
  <si>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</si>
  <si>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</si>
  <si>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</si>
  <si>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</si>
  <si>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</si>
  <si>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</si>
  <si>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</si>
  <si>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</si>
  <si>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</si>
  <si>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</si>
  <si>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</si>
  <si>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</si>
  <si>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</si>
  <si>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</si>
  <si>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</si>
  <si>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</si>
  <si>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</si>
  <si>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</si>
  <si>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</si>
  <si>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</si>
  <si>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</si>
  <si>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</si>
  <si>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</si>
  <si>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</si>
  <si>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</si>
  <si>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</si>
  <si>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</si>
  <si>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</si>
  <si>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</si>
  <si>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</si>
  <si>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</si>
  <si>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</si>
  <si>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</si>
  <si>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</si>
  <si>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</si>
  <si>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</si>
  <si>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</si>
  <si>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</si>
  <si>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</si>
  <si>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</si>
  <si>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</si>
  <si>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</si>
  <si>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</si>
  <si>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</si>
  <si>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</si>
  <si>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</si>
  <si>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</si>
  <si>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</si>
  <si>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</si>
  <si>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</si>
  <si>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</si>
  <si>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</si>
  <si>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</si>
  <si>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</si>
  <si>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</si>
  <si>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</si>
  <si>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</si>
  <si>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</si>
  <si>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</si>
  <si>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</si>
  <si>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</si>
  <si>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</si>
  <si>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</si>
  <si>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</si>
  <si>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</si>
  <si>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</si>
  <si>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</si>
  <si>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</si>
  <si>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</si>
  <si>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</si>
  <si>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</si>
  <si>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</si>
  <si>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</si>
  <si>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</si>
  <si>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</si>
  <si>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</si>
  <si>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</si>
  <si>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</si>
  <si>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</si>
  <si>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</si>
  <si>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</si>
  <si>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</si>
  <si>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</si>
  <si>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</si>
  <si>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</si>
  <si>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</si>
  <si>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</si>
  <si>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</si>
  <si>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</si>
  <si>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</si>
  <si>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</si>
  <si>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</si>
  <si>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</si>
  <si>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</si>
  <si>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</si>
  <si>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</si>
  <si>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</si>
  <si>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</si>
  <si>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</si>
  <si>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</si>
  <si>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</si>
  <si>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</si>
  <si>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</si>
  <si>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</si>
  <si>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</si>
  <si>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</si>
  <si>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</si>
  <si>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</si>
  <si>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</si>
  <si>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</si>
  <si>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</si>
  <si>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</si>
  <si>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</si>
  <si>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</si>
  <si>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</si>
  <si>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</si>
  <si>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</si>
  <si>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</si>
  <si>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</si>
  <si>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</si>
  <si>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</si>
  <si>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</si>
  <si>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</si>
  <si>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</si>
  <si>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</si>
  <si>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</si>
  <si>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</si>
  <si>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</si>
  <si>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</si>
  <si>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</si>
  <si>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</si>
  <si>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</si>
  <si>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</si>
  <si>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</si>
  <si>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</si>
  <si>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</si>
  <si>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</si>
  <si>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</si>
  <si>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</si>
  <si>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</si>
  <si>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</si>
  <si>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</si>
  <si>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</si>
  <si>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</si>
  <si>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</si>
  <si>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</si>
  <si>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</si>
  <si>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</si>
  <si>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</si>
  <si>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</si>
  <si>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</si>
  <si>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</si>
  <si>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</si>
  <si>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</si>
  <si>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</si>
  <si>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</si>
  <si>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</si>
  <si>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</si>
  <si>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</si>
  <si>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</si>
  <si>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</si>
  <si>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</si>
  <si>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</si>
  <si>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</si>
  <si>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</si>
  <si>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</si>
  <si>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</si>
  <si>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</si>
  <si>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</si>
  <si>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</si>
  <si>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</si>
  <si>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</si>
  <si>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</si>
  <si>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</si>
  <si>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</si>
  <si>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</si>
  <si>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</si>
  <si>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</si>
  <si>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</si>
  <si>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</si>
  <si>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</si>
  <si>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</si>
  <si>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</si>
  <si>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</si>
  <si>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</si>
  <si>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</si>
  <si>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</si>
  <si>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</si>
  <si>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</si>
  <si>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</si>
  <si>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</si>
  <si>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</si>
  <si>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</si>
  <si>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</si>
  <si>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</si>
  <si>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</si>
  <si>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</si>
  <si>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</si>
  <si>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</si>
  <si>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</si>
  <si>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</si>
  <si>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</si>
  <si>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</si>
  <si>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</si>
  <si>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</si>
  <si>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</si>
  <si>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</si>
  <si>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</si>
  <si>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</si>
  <si>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</si>
  <si>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</si>
  <si>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</si>
  <si>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</si>
  <si>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</si>
  <si>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</si>
  <si>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</si>
  <si>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</si>
  <si>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</si>
  <si>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</si>
  <si>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</si>
  <si>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</si>
  <si>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</si>
  <si>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</si>
  <si>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</si>
  <si>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</si>
  <si>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</si>
  <si>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</si>
  <si>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</si>
  <si>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</si>
  <si>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</si>
  <si>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</si>
  <si>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</si>
  <si>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</si>
  <si>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</si>
  <si>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</si>
  <si>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</si>
  <si>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</si>
  <si>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</si>
  <si>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</si>
  <si>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</si>
  <si>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</si>
  <si>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</si>
  <si>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</si>
  <si>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</si>
  <si>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</si>
  <si>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</si>
  <si>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</si>
  <si>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</si>
  <si>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</si>
  <si>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</si>
  <si>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</si>
  <si>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</si>
  <si>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</si>
  <si>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</si>
  <si>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</si>
  <si>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</si>
  <si>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</si>
  <si>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</si>
  <si>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</si>
  <si>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</si>
  <si>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</si>
  <si>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</si>
  <si>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</si>
  <si>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</si>
  <si>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</si>
  <si>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</si>
  <si>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</si>
  <si>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</si>
  <si>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</si>
  <si>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</si>
  <si>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</si>
  <si>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</si>
  <si>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</si>
  <si>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</si>
  <si>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</si>
  <si>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</si>
  <si>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</si>
  <si>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</si>
  <si>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</si>
  <si>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</si>
  <si>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</si>
  <si>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</si>
  <si>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</si>
  <si>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</si>
  <si>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</si>
  <si>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</si>
  <si>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</si>
  <si>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</si>
  <si>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</si>
  <si>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</si>
  <si>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</si>
  <si>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</si>
  <si>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</si>
  <si>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</si>
  <si>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</si>
  <si>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</si>
  <si>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</si>
  <si>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</si>
  <si>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</si>
  <si>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</si>
  <si>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</si>
  <si>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</si>
  <si>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</si>
  <si>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</si>
  <si>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</si>
  <si>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</si>
  <si>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</si>
  <si>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</si>
  <si>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</si>
  <si>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</si>
  <si>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</si>
  <si>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</si>
  <si>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</si>
  <si>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</si>
  <si>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</si>
  <si>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</si>
  <si>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</si>
  <si>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</si>
  <si>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</si>
  <si>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</si>
  <si>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</si>
  <si>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</si>
  <si>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</si>
  <si>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</si>
  <si>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</si>
  <si>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</si>
  <si>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</si>
  <si>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</si>
  <si>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</si>
  <si>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</si>
  <si>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</si>
  <si>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</si>
  <si>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</si>
  <si>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</si>
  <si>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</si>
  <si>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</si>
  <si>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</si>
  <si>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</si>
  <si>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</si>
  <si>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</si>
  <si>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</si>
  <si>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</si>
  <si>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</si>
  <si>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</si>
  <si>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</si>
  <si>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</si>
  <si>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</si>
  <si>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</si>
  <si>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</si>
  <si>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</si>
  <si>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</si>
  <si>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</si>
  <si>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</si>
  <si>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</si>
  <si>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</si>
  <si>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</si>
  <si>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</si>
  <si>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</si>
  <si>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</si>
  <si>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</si>
  <si>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</si>
  <si>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</si>
  <si>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</si>
  <si>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</si>
  <si>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</si>
  <si>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</si>
  <si>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</si>
  <si>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</si>
  <si>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</si>
  <si>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</si>
  <si>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</si>
  <si>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</si>
  <si>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</si>
  <si>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</si>
  <si>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</si>
  <si>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</si>
  <si>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</si>
  <si>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</si>
  <si>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</si>
  <si>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</si>
  <si>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</si>
  <si>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</si>
  <si>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</si>
  <si>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</si>
  <si>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</si>
  <si>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</si>
  <si>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</si>
  <si>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</si>
  <si>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</si>
  <si>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</si>
  <si>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</si>
  <si>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</si>
  <si>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</si>
  <si>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</si>
  <si>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</si>
  <si>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</si>
  <si>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</si>
  <si>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</si>
  <si>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</si>
  <si>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</si>
  <si>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</si>
  <si>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</si>
  <si>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</si>
  <si>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</si>
  <si>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</si>
  <si>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</si>
  <si>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</si>
  <si>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</si>
  <si>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</si>
  <si>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</si>
  <si>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</si>
  <si>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</si>
  <si>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</si>
  <si>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</si>
  <si>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</si>
  <si>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</si>
  <si>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</si>
  <si>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</si>
  <si>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</si>
  <si>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</si>
  <si>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</si>
  <si>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</si>
  <si>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</si>
  <si>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</si>
  <si>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</si>
  <si>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</si>
  <si>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</si>
  <si>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</si>
  <si>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</si>
  <si>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</si>
  <si>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</si>
  <si>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</si>
  <si>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</si>
  <si>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</si>
  <si>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</si>
  <si>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</si>
  <si>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</si>
  <si>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</si>
  <si>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</si>
  <si>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</si>
  <si>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</si>
  <si>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</si>
  <si>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</si>
  <si>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</si>
  <si>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</si>
  <si>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</si>
  <si>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</si>
  <si>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</si>
  <si>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</si>
  <si>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</si>
  <si>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</si>
  <si>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</si>
  <si>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</si>
  <si>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</si>
  <si>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</si>
  <si>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</si>
  <si>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</si>
  <si>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</si>
  <si>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</si>
  <si>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</si>
  <si>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</si>
  <si>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</si>
  <si>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</si>
  <si>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</si>
  <si>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</si>
  <si>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</si>
  <si>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</si>
  <si>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</si>
  <si>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</si>
  <si>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</si>
  <si>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</si>
  <si>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</si>
  <si>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</si>
  <si>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</si>
  <si>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</si>
  <si>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</si>
  <si>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</si>
  <si>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</si>
  <si>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</si>
  <si>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</si>
  <si>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</si>
  <si>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</si>
  <si>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</si>
  <si>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</si>
  <si>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</si>
  <si>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</si>
  <si>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</si>
  <si>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</si>
  <si>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</si>
  <si>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</si>
  <si>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</si>
  <si>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</si>
  <si>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</si>
  <si>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</si>
  <si>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</si>
  <si>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</si>
  <si>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</si>
  <si>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</si>
  <si>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</si>
  <si>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</si>
  <si>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</si>
  <si>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</si>
  <si>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</si>
  <si>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</si>
  <si>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</si>
  <si>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</si>
  <si>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</si>
  <si>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</si>
  <si>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</si>
  <si>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</si>
  <si>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</si>
  <si>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</si>
  <si>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</si>
  <si>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</si>
  <si>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</si>
  <si>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</si>
  <si>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</si>
  <si>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</si>
  <si>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</si>
  <si>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</si>
  <si>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</si>
  <si>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</si>
  <si>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</si>
  <si>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</si>
  <si>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</si>
  <si>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</si>
  <si>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</si>
  <si>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</si>
  <si>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</si>
  <si>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</si>
  <si>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</si>
  <si>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</si>
  <si>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</si>
  <si>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</si>
  <si>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</si>
  <si>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</si>
  <si>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</si>
  <si>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</si>
  <si>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</si>
  <si>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</si>
  <si>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</si>
  <si>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</si>
  <si>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</si>
  <si>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</si>
  <si>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</si>
  <si>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</si>
  <si>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</si>
  <si>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</si>
  <si>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</si>
  <si>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</si>
  <si>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</si>
  <si>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</si>
  <si>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</si>
  <si>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</si>
  <si>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</si>
  <si>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</si>
  <si>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</si>
  <si>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</si>
  <si>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</si>
  <si>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</si>
  <si>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</si>
  <si>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</si>
  <si>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</si>
  <si>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</si>
  <si>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</si>
  <si>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</si>
  <si>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</si>
  <si>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</si>
  <si>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</si>
  <si>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</si>
  <si>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</si>
  <si>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</si>
  <si>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</si>
  <si>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</si>
  <si>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</si>
  <si>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</si>
  <si>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</si>
  <si>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</si>
  <si>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</si>
  <si>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</si>
  <si>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</si>
  <si>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</si>
  <si>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</si>
  <si>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</si>
  <si>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</si>
  <si>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</si>
  <si>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</si>
  <si>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</si>
  <si>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</si>
  <si>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</si>
  <si>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</si>
  <si>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</si>
  <si>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</si>
  <si>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</si>
  <si>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</si>
  <si>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</si>
  <si>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</si>
  <si>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</si>
  <si>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</si>
  <si>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</si>
  <si>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</si>
  <si>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</si>
  <si>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</si>
  <si>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</si>
  <si>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</si>
  <si>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</si>
  <si>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</si>
  <si>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</si>
  <si>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</si>
  <si>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</si>
  <si>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</si>
  <si>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</si>
  <si>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</si>
  <si>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</si>
  <si>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</si>
  <si>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</si>
  <si>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</si>
  <si>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</si>
  <si>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</si>
  <si>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</si>
  <si>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</si>
  <si>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</si>
  <si>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</si>
  <si>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</si>
  <si>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</si>
  <si>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</si>
  <si>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</si>
  <si>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</si>
  <si>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</si>
  <si>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</si>
  <si>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</si>
  <si>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</si>
  <si>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</si>
  <si>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</si>
  <si>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</si>
  <si>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</si>
  <si>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</si>
  <si>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</si>
  <si>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</si>
  <si>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</si>
  <si>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</si>
  <si>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</si>
  <si>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</si>
  <si>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</si>
  <si>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</si>
  <si>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</si>
  <si>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</si>
  <si>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</si>
  <si>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</si>
  <si>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</si>
  <si>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</si>
  <si>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</si>
  <si>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</si>
  <si>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</si>
  <si>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</si>
  <si>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</si>
  <si>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</si>
  <si>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</si>
  <si>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</si>
  <si>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</si>
  <si>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</si>
  <si>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</si>
  <si>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</si>
  <si>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</si>
  <si>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</si>
  <si>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</si>
  <si>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</si>
  <si>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</si>
  <si>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</si>
  <si>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</si>
  <si>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</si>
  <si>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</si>
  <si>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</si>
  <si>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</si>
  <si>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</si>
  <si>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</si>
  <si>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</si>
  <si>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</si>
  <si>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</si>
  <si>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</si>
  <si>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</si>
  <si>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</si>
  <si>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</si>
  <si>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</si>
  <si>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</si>
  <si>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</si>
  <si>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</si>
  <si>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</si>
  <si>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</si>
  <si>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</si>
  <si>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</si>
  <si>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</si>
  <si>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</si>
  <si>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</si>
  <si>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</si>
  <si>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</si>
  <si>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</si>
  <si>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</si>
  <si>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</si>
  <si>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</si>
  <si>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</si>
  <si>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</si>
  <si>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</si>
  <si>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</si>
  <si>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</si>
  <si>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</si>
  <si>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</si>
  <si>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</si>
  <si>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</si>
  <si>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</si>
  <si>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</si>
  <si>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</si>
  <si>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</si>
  <si>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</si>
  <si>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</si>
  <si>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</si>
  <si>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</si>
  <si>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</si>
  <si>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</si>
  <si>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</si>
  <si>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</si>
  <si>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</si>
  <si>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</si>
  <si>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</si>
  <si>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</si>
  <si>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</si>
  <si>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</si>
  <si>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</si>
  <si>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</si>
  <si>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</si>
  <si>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</si>
  <si>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</si>
  <si>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</si>
  <si>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</si>
  <si>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</si>
  <si>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</si>
  <si>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</si>
  <si>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</si>
  <si>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</si>
  <si>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</si>
  <si>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</si>
  <si>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</si>
  <si>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</si>
  <si>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</si>
  <si>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</si>
  <si>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</si>
  <si>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</si>
  <si>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</si>
  <si>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</si>
  <si>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</si>
  <si>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</si>
  <si>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</si>
  <si>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</si>
  <si>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</si>
  <si>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</si>
  <si>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</si>
  <si>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</si>
  <si>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</si>
  <si>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</si>
  <si>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</si>
  <si>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</si>
  <si>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</si>
  <si>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</si>
  <si>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</si>
  <si>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</si>
  <si>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</si>
  <si>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</si>
  <si>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</si>
  <si>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</si>
  <si>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</si>
  <si>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</si>
  <si>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</si>
  <si>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</si>
  <si>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</si>
  <si>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</si>
  <si>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</si>
  <si>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</si>
  <si>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</si>
  <si>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</si>
  <si>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</si>
  <si>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</si>
  <si>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</si>
  <si>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</si>
  <si>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</si>
  <si>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</si>
  <si>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</si>
  <si>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</si>
  <si>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</si>
  <si>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</si>
  <si>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</si>
  <si>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</si>
  <si>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</si>
  <si>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</si>
  <si>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</si>
  <si>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</si>
  <si>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</si>
  <si>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</si>
  <si>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</si>
  <si>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</si>
  <si>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</si>
  <si>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</si>
  <si>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</si>
  <si>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</si>
  <si>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</si>
  <si>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</si>
  <si>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</si>
  <si>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</si>
  <si>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</si>
  <si>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</si>
  <si>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</si>
  <si>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</si>
  <si>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</si>
  <si>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</si>
  <si>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</si>
  <si>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</si>
  <si>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</si>
  <si>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</si>
  <si>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</si>
  <si>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</si>
  <si>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</si>
  <si>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</si>
  <si>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</si>
  <si>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</si>
  <si>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</si>
  <si>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</si>
  <si>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</si>
  <si>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</si>
  <si>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</si>
  <si>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</si>
  <si>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</si>
  <si>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</si>
  <si>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</si>
  <si>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</si>
  <si>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</si>
  <si>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</si>
  <si>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</si>
  <si>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</si>
  <si>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</si>
  <si>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</si>
  <si>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</si>
  <si>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</si>
  <si>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</si>
  <si>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</si>
  <si>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</si>
  <si>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</si>
  <si>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</si>
  <si>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</si>
  <si>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</si>
  <si>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</si>
  <si>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</si>
  <si>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</si>
  <si>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</si>
  <si>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</si>
  <si>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</si>
  <si>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</si>
  <si>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</si>
  <si>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</si>
  <si>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</si>
  <si>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</si>
  <si>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</si>
  <si>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</si>
  <si>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</si>
  <si>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</si>
  <si>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</si>
  <si>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</si>
  <si>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</si>
  <si>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</si>
  <si>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</si>
  <si>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</si>
  <si>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</si>
  <si>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</si>
  <si>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</si>
  <si>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</si>
  <si>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</si>
  <si>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</si>
  <si>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</si>
  <si>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</si>
  <si>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</si>
  <si>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</si>
  <si>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</si>
  <si>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</si>
  <si>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</si>
  <si>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</si>
  <si>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</si>
  <si>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</si>
  <si>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</si>
  <si>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</si>
  <si>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</si>
  <si>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</si>
  <si>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</si>
  <si>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</si>
  <si>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</si>
  <si>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</si>
  <si>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</si>
  <si>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</si>
  <si>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</si>
  <si>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</si>
  <si>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</si>
  <si>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</si>
  <si>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</si>
  <si>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</si>
  <si>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</si>
  <si>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</si>
  <si>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</si>
  <si>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</si>
  <si>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</si>
  <si>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</si>
  <si>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</si>
  <si>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</si>
  <si>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</si>
  <si>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</si>
  <si>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</si>
  <si>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</si>
  <si>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</si>
  <si>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</si>
  <si>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</si>
  <si>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</si>
  <si>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</si>
  <si>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</si>
  <si>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</si>
  <si>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</si>
  <si>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</si>
  <si>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</si>
  <si>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</si>
  <si>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</si>
  <si>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</si>
  <si>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</si>
  <si>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</si>
  <si>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</si>
  <si>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</si>
  <si>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</si>
  <si>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</si>
  <si>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</si>
  <si>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</si>
  <si>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</si>
  <si>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</si>
  <si>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</si>
  <si>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</si>
  <si>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</si>
  <si>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</si>
  <si>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</si>
  <si>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</si>
  <si>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</si>
  <si>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</si>
  <si>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</si>
  <si>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</si>
  <si>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</si>
  <si>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</si>
  <si>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</si>
  <si>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</si>
  <si>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</si>
  <si>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</si>
  <si>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</si>
  <si>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</si>
  <si>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</si>
  <si>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</si>
  <si>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</si>
  <si>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</si>
  <si>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</si>
  <si>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</si>
  <si>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</si>
  <si>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</si>
  <si>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</si>
  <si>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</si>
  <si>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</si>
  <si>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</si>
  <si>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</si>
  <si>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</si>
  <si>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</si>
  <si>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</si>
  <si>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</si>
  <si>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</si>
  <si>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</si>
  <si>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</si>
  <si>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</si>
  <si>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</si>
  <si>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</si>
  <si>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</si>
  <si>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</si>
  <si>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</si>
  <si>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</si>
  <si>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</si>
  <si>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</si>
  <si>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</si>
  <si>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</si>
  <si>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</si>
  <si>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</si>
  <si>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</si>
  <si>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</si>
  <si>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</si>
  <si>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</si>
  <si>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</si>
  <si>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</si>
  <si>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</si>
  <si>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</si>
  <si>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</si>
  <si>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</si>
  <si>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</si>
  <si>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</si>
  <si>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</si>
  <si>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</si>
  <si>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</si>
  <si>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</si>
  <si>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</si>
  <si>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</si>
  <si>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</si>
  <si>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</si>
  <si>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</si>
  <si>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</si>
  <si>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</si>
  <si>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</si>
  <si>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</si>
  <si>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</si>
  <si>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</si>
  <si>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</si>
  <si>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</si>
  <si>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</si>
  <si>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</si>
  <si>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</si>
  <si>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</si>
  <si>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</si>
  <si>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</si>
  <si>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</si>
  <si>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</si>
  <si>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</si>
  <si>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</si>
  <si>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</si>
  <si>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</si>
  <si>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</si>
  <si>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</si>
  <si>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</si>
  <si>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</si>
  <si>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</si>
  <si>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</si>
  <si>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</si>
  <si>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</si>
  <si>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</si>
  <si>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</si>
  <si>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</si>
  <si>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</si>
  <si>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</si>
  <si>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</si>
  <si>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</si>
  <si>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</si>
  <si>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</si>
  <si>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</si>
  <si>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</si>
  <si>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</si>
  <si>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</si>
  <si>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</si>
  <si>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</si>
  <si>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</si>
  <si>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</si>
  <si>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</si>
  <si>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</si>
  <si>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</si>
  <si>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</si>
  <si>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</si>
  <si>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</si>
  <si>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</si>
  <si>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</si>
  <si>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</si>
  <si>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</si>
  <si>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</si>
  <si>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</si>
  <si>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</si>
  <si>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</si>
  <si>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</si>
  <si>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</si>
  <si>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</si>
  <si>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</si>
  <si>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</si>
  <si>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</si>
  <si>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</si>
  <si>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</si>
  <si>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</si>
  <si>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</si>
  <si>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</si>
  <si>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</si>
  <si>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</si>
  <si>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</si>
  <si>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</si>
  <si>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</si>
  <si>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</si>
  <si>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</si>
  <si>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</si>
  <si>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</si>
  <si>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</si>
  <si>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</si>
  <si>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</si>
  <si>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</si>
  <si>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</si>
  <si>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</si>
  <si>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</si>
  <si>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</si>
  <si>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</si>
  <si>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</si>
  <si>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</si>
  <si>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</si>
  <si>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</si>
  <si>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</si>
  <si>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</si>
  <si>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</si>
  <si>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</si>
  <si>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</si>
  <si>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</si>
  <si>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</si>
  <si>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</si>
  <si>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</si>
  <si>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</si>
  <si>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</si>
  <si>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</si>
  <si>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</si>
  <si>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</si>
  <si>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</si>
  <si>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</si>
  <si>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</si>
  <si>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</si>
  <si>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</si>
  <si>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</si>
  <si>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</si>
  <si>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</si>
  <si>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</si>
  <si>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</si>
  <si>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</si>
  <si>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</si>
  <si>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</si>
  <si>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</si>
  <si>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</si>
  <si>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</si>
  <si>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</si>
  <si>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</si>
  <si>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</si>
  <si>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</si>
  <si>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</si>
  <si>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</si>
  <si>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</si>
  <si>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</si>
  <si>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</si>
  <si>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</si>
  <si>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</si>
  <si>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</si>
  <si>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</si>
  <si>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</si>
  <si>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</si>
  <si>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</si>
  <si>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</si>
  <si>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</si>
  <si>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</si>
  <si>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</si>
  <si>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</si>
  <si>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</si>
  <si>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</si>
  <si>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</si>
  <si>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</si>
  <si>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</si>
  <si>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</si>
  <si>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</si>
  <si>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</si>
  <si>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</si>
  <si>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</si>
  <si>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</si>
  <si>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</si>
  <si>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</si>
  <si>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</si>
  <si>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</si>
  <si>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</si>
  <si>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</si>
  <si>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</si>
  <si>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</si>
  <si>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</si>
  <si>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</si>
  <si>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</si>
  <si>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</si>
  <si>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</si>
  <si>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</si>
  <si>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</si>
  <si>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</si>
  <si>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</si>
  <si>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</si>
  <si>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</si>
  <si>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</si>
  <si>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</si>
  <si>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</si>
  <si>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</si>
  <si>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</si>
  <si>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</si>
  <si>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</si>
  <si>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</si>
  <si>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</si>
  <si>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</si>
  <si>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</si>
  <si>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</si>
  <si>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</si>
  <si>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</si>
  <si>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</si>
  <si>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</si>
  <si>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</si>
  <si>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</si>
  <si>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</si>
  <si>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</si>
  <si>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</si>
  <si>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</si>
  <si>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</si>
  <si>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</si>
  <si>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</si>
  <si>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</si>
  <si>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</si>
  <si>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</si>
  <si>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</si>
  <si>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</si>
  <si>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</si>
  <si>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</si>
  <si>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</si>
  <si>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</si>
  <si>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</si>
  <si>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</si>
  <si>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</si>
  <si>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</si>
  <si>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</si>
  <si>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</si>
  <si>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</si>
  <si>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</si>
  <si>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</si>
  <si>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</si>
  <si>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</si>
  <si>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</si>
  <si>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</si>
  <si>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</si>
  <si>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</si>
  <si>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</si>
  <si>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</si>
  <si>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</si>
  <si>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</si>
  <si>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</si>
  <si>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</si>
  <si>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</si>
  <si>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</si>
  <si>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</si>
  <si>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</si>
  <si>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</si>
  <si>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</si>
  <si>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</si>
  <si>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</si>
  <si>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</si>
  <si>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</si>
  <si>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</si>
  <si>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</si>
  <si>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</si>
  <si>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</si>
  <si>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</si>
  <si>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</si>
  <si>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</si>
  <si>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</si>
  <si>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</si>
  <si>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</si>
  <si>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</si>
  <si>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</si>
  <si>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</si>
  <si>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</si>
  <si>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</si>
  <si>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</si>
  <si>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</si>
  <si>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</si>
  <si>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</si>
  <si>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</si>
  <si>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</si>
  <si>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</si>
  <si>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</si>
  <si>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</si>
  <si>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</si>
  <si>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</si>
  <si>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</si>
  <si>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</si>
  <si>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</si>
  <si>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</si>
  <si>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</si>
  <si>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</si>
  <si>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</si>
  <si>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</si>
  <si>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</si>
  <si>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</si>
  <si>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</si>
  <si>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</si>
  <si>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</si>
  <si>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</si>
  <si>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</si>
  <si>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</si>
  <si>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</si>
  <si>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</si>
  <si>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</si>
  <si>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</si>
  <si>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</si>
  <si>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</si>
  <si>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</si>
  <si>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</si>
  <si>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</si>
  <si>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</si>
  <si>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</si>
  <si>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</si>
  <si>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</si>
  <si>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</si>
  <si>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</si>
  <si>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</si>
  <si>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</si>
  <si>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</si>
  <si>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</si>
  <si>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</si>
  <si>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</si>
  <si>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</si>
  <si>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</si>
  <si>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</si>
  <si>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</si>
  <si>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</si>
  <si>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</si>
  <si>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</si>
  <si>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</si>
  <si>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</si>
  <si>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</si>
  <si>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</si>
  <si>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</si>
  <si>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</si>
  <si>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</si>
  <si>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</si>
  <si>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</si>
  <si>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</si>
  <si>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</si>
  <si>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</si>
  <si>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</si>
  <si>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</si>
  <si>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</si>
  <si>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</si>
  <si>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</si>
  <si>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</si>
  <si>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</si>
  <si>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</si>
  <si>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</si>
  <si>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</si>
  <si>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</si>
  <si>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</si>
  <si>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</si>
  <si>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</si>
  <si>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</si>
  <si>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</si>
  <si>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</si>
  <si>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</si>
  <si>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</si>
  <si>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</si>
  <si>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</si>
  <si>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</si>
  <si>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</si>
  <si>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</si>
  <si>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</si>
  <si>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</si>
  <si>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</si>
  <si>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</si>
  <si>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</si>
  <si>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</si>
  <si>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</si>
  <si>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</si>
  <si>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</si>
  <si>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</si>
  <si>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</si>
  <si>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</si>
  <si>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</si>
  <si>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</si>
  <si>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</si>
  <si>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</si>
  <si>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</si>
  <si>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</si>
  <si>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</si>
  <si>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</si>
  <si>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</si>
  <si>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</si>
  <si>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</si>
  <si>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</si>
  <si>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</si>
  <si>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</si>
  <si>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</si>
  <si>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</si>
  <si>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</si>
  <si>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</si>
  <si>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</si>
  <si>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</si>
  <si>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</si>
  <si>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</si>
  <si>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</si>
  <si>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</si>
  <si>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</si>
  <si>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</si>
  <si>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</si>
  <si>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</si>
  <si>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</si>
  <si>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</si>
  <si>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</si>
  <si>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</si>
  <si>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</si>
  <si>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</si>
  <si>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</si>
  <si>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</si>
  <si>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</si>
  <si>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</si>
  <si>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</si>
  <si>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</si>
  <si>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</si>
  <si>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</si>
  <si>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</si>
  <si>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</si>
  <si>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</si>
  <si>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</si>
  <si>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</si>
  <si>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</si>
  <si>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</si>
  <si>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</si>
  <si>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</si>
  <si>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</si>
  <si>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</si>
  <si>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</si>
  <si>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</si>
  <si>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</si>
  <si>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</si>
  <si>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</si>
  <si>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</si>
  <si>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</si>
  <si>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</si>
  <si>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</si>
  <si>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</si>
  <si>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</si>
  <si>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</si>
  <si>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</si>
  <si>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</si>
  <si>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</si>
  <si>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</si>
  <si>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</si>
  <si>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</si>
  <si>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</si>
  <si>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</si>
  <si>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</si>
  <si>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</si>
  <si>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</si>
  <si>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</si>
  <si>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</si>
  <si>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</si>
  <si>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</si>
  <si>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</si>
  <si>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</si>
  <si>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</si>
  <si>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</si>
  <si>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</si>
  <si>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</si>
  <si>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</si>
  <si>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</si>
  <si>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</si>
  <si>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</si>
  <si>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</si>
  <si>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</si>
  <si>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</si>
  <si>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</si>
  <si>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</si>
  <si>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</si>
  <si>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</si>
  <si>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</si>
  <si>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</si>
  <si>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</si>
  <si>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</si>
  <si>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</si>
  <si>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</si>
  <si>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</si>
  <si>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</si>
  <si>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</si>
  <si>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</si>
  <si>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</si>
  <si>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</si>
  <si>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</si>
  <si>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</si>
  <si>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</si>
  <si>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</si>
  <si>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</si>
  <si>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</si>
  <si>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</si>
  <si>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</si>
  <si>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</si>
  <si>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</si>
  <si>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</si>
  <si>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</si>
  <si>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</si>
  <si>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</si>
  <si>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</si>
  <si>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</si>
  <si>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</si>
  <si>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</si>
  <si>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</si>
  <si>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</si>
  <si>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</si>
  <si>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</si>
  <si>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</si>
  <si>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</si>
  <si>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</si>
  <si>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</si>
  <si>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</si>
  <si>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</si>
  <si>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</si>
  <si>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</si>
  <si>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</si>
  <si>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</si>
  <si>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</si>
  <si>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</si>
  <si>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</si>
  <si>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</si>
  <si>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</si>
  <si>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</si>
  <si>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</si>
  <si>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</si>
  <si>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</si>
  <si>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</si>
  <si>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</si>
  <si>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</si>
  <si>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</si>
  <si>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</si>
  <si>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</si>
  <si>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</si>
  <si>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</si>
  <si>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</si>
  <si>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</si>
  <si>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</si>
  <si>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</si>
  <si>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</si>
  <si>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</si>
  <si>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</si>
  <si>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</si>
  <si>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</si>
  <si>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</si>
  <si>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</si>
  <si>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</si>
  <si>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</si>
  <si>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</si>
  <si>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</si>
  <si>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</si>
  <si>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</si>
  <si>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</si>
  <si>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</si>
  <si>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</si>
  <si>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</si>
  <si>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</si>
  <si>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</si>
  <si>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</si>
  <si>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</si>
  <si>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</si>
  <si>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</si>
  <si>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</si>
  <si>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</si>
  <si>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</si>
  <si>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</si>
  <si>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</si>
  <si>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</si>
  <si>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</si>
  <si>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</si>
  <si>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</si>
  <si>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</si>
  <si>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</si>
  <si>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</si>
  <si>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</si>
  <si>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</si>
  <si>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</si>
  <si>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</si>
  <si>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</si>
  <si>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</si>
  <si>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</si>
  <si>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</si>
  <si>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</si>
  <si>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</si>
  <si>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</si>
  <si>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</si>
  <si>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</si>
  <si>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</si>
  <si>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</si>
  <si>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</si>
  <si>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</si>
  <si>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</si>
  <si>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</si>
  <si>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</si>
  <si>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</si>
  <si>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</si>
  <si>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</si>
  <si>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</si>
  <si>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</si>
  <si>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</si>
  <si>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</si>
  <si>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</si>
  <si>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</si>
  <si>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</si>
  <si>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</si>
  <si>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</si>
  <si>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</si>
  <si>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</si>
  <si>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</si>
  <si>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</si>
  <si>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</si>
  <si>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</si>
  <si>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</si>
  <si>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</si>
  <si>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</si>
  <si>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</si>
  <si>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</si>
  <si>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</si>
  <si>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</si>
  <si>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</si>
  <si>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</si>
  <si>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</si>
  <si>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</si>
  <si>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</si>
  <si>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</si>
  <si>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</si>
  <si>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</si>
  <si>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</si>
  <si>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</si>
  <si>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</si>
  <si>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</si>
  <si>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</si>
  <si>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</si>
  <si>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</si>
  <si>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</si>
  <si>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</si>
  <si>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</si>
  <si>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</si>
  <si>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</si>
  <si>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</si>
  <si>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</si>
  <si>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</si>
  <si>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</si>
  <si>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</si>
  <si>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</si>
  <si>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</si>
  <si>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</si>
  <si>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</si>
  <si>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</si>
  <si>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</si>
  <si>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</si>
  <si>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</si>
  <si>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</si>
  <si>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</si>
  <si>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</si>
  <si>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</si>
  <si>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</si>
  <si>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</si>
  <si>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</si>
  <si>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</si>
  <si>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</si>
  <si>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</si>
  <si>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</si>
  <si>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</si>
  <si>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</si>
  <si>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</si>
  <si>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</si>
  <si>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</si>
  <si>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</si>
  <si>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</si>
  <si>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</si>
  <si>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</si>
  <si>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</si>
  <si>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</si>
  <si>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</si>
  <si>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</si>
  <si>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</si>
  <si>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</si>
  <si>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</si>
  <si>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</si>
  <si>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</si>
  <si>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</si>
  <si>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</si>
  <si>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</si>
  <si>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</si>
  <si>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</si>
  <si>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</si>
  <si>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</si>
  <si>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</si>
  <si>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</si>
  <si>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</si>
  <si>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</si>
  <si>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</si>
  <si>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</si>
  <si>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</si>
  <si>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</si>
  <si>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</si>
  <si>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</si>
  <si>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</si>
  <si>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</si>
  <si>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</si>
  <si>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</si>
  <si>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</si>
  <si>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</si>
  <si>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</si>
  <si>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</si>
  <si>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</si>
  <si>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</si>
  <si>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</si>
  <si>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</si>
  <si>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</si>
  <si>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</si>
  <si>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</si>
  <si>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</si>
  <si>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</si>
  <si>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</si>
  <si>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</si>
  <si>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</si>
  <si>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</si>
  <si>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</si>
  <si>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</si>
  <si>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</si>
  <si>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</si>
  <si>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</si>
  <si>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</si>
  <si>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</si>
  <si>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</si>
  <si>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</si>
  <si>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</si>
  <si>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</si>
  <si>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</si>
  <si>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</si>
  <si>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</si>
  <si>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</si>
  <si>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</si>
  <si>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</si>
  <si>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</si>
  <si>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</si>
  <si>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</si>
  <si>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</si>
  <si>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</si>
  <si>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</si>
  <si>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</si>
  <si>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</si>
  <si>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</si>
  <si>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</si>
  <si>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</si>
  <si>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</si>
  <si>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</si>
  <si>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</si>
  <si>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</si>
  <si>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</si>
  <si>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</si>
  <si>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</si>
  <si>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</si>
  <si>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</si>
  <si>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</si>
  <si>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</si>
  <si>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</si>
  <si>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</si>
  <si>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</si>
  <si>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</si>
  <si>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</si>
  <si>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</si>
  <si>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</si>
  <si>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</si>
  <si>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</si>
  <si>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</si>
  <si>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</si>
  <si>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</si>
  <si>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</si>
  <si>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</si>
  <si>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</si>
  <si>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</si>
  <si>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</si>
  <si>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</si>
  <si>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</si>
  <si>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</si>
  <si>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</si>
  <si>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</si>
  <si>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</si>
  <si>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</si>
  <si>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</si>
  <si>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</si>
  <si>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</si>
  <si>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</si>
  <si>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</si>
  <si>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</si>
  <si>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</si>
  <si>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</si>
  <si>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</si>
  <si>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</si>
  <si>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</si>
  <si>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</si>
  <si>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</si>
  <si>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</si>
  <si>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</si>
  <si>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</si>
  <si>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</si>
  <si>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</si>
  <si>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</si>
  <si>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</si>
  <si>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</si>
  <si>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</si>
  <si>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</si>
  <si>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</si>
  <si>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</si>
  <si>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</si>
  <si>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</si>
  <si>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</si>
  <si>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</si>
  <si>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</si>
  <si>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</si>
  <si>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</si>
  <si>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</si>
  <si>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</si>
  <si>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</si>
  <si>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</si>
  <si>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</si>
  <si>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</si>
  <si>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</si>
  <si>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</si>
  <si>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</si>
  <si>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</si>
  <si>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</si>
  <si>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</si>
  <si>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</si>
  <si>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</si>
  <si>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</si>
  <si>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</si>
  <si>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</si>
  <si>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</si>
  <si>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</si>
  <si>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</si>
  <si>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</si>
  <si>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</si>
  <si>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</si>
  <si>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</si>
  <si>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</si>
  <si>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</si>
  <si>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</si>
  <si>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</si>
  <si>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</si>
  <si>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</si>
  <si>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</si>
  <si>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</si>
  <si>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</si>
  <si>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</si>
  <si>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</si>
  <si>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</si>
  <si>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</si>
  <si>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</si>
  <si>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</si>
  <si>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</si>
  <si>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</si>
  <si>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</si>
  <si>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</si>
  <si>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</si>
  <si>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</si>
  <si>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</si>
  <si>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</si>
  <si>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</si>
  <si>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</si>
  <si>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</si>
  <si>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</si>
  <si>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</si>
  <si>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</si>
  <si>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</si>
  <si>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</si>
  <si>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</si>
  <si>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</si>
  <si>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</si>
  <si>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</si>
  <si>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</si>
  <si>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</si>
  <si>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</si>
  <si>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</si>
  <si>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</si>
  <si>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</si>
  <si>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</si>
  <si>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</si>
  <si>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</si>
  <si>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</si>
  <si>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</si>
  <si>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</si>
  <si>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</si>
  <si>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</si>
  <si>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</si>
  <si>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</si>
  <si>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</si>
  <si>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</si>
  <si>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</si>
  <si>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</si>
  <si>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</si>
  <si>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</si>
  <si>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</si>
  <si>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</si>
  <si>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</si>
  <si>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</si>
  <si>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</si>
  <si>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</si>
  <si>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</si>
  <si>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</si>
  <si>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</si>
  <si>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</si>
  <si>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</si>
  <si>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</si>
  <si>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</si>
  <si>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</si>
  <si>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</si>
  <si>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</si>
  <si>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</si>
  <si>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</si>
  <si>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</si>
  <si>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</si>
  <si>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</si>
  <si>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</si>
  <si>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</si>
  <si>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</si>
  <si>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</si>
  <si>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</si>
  <si>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</si>
  <si>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</si>
  <si>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</si>
  <si>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</si>
  <si>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</si>
  <si>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</si>
  <si>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</si>
  <si>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</si>
  <si>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</si>
  <si>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</si>
  <si>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</si>
  <si>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</si>
  <si>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</si>
  <si>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</si>
  <si>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</si>
  <si>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</si>
  <si>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</si>
  <si>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</si>
  <si>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</si>
  <si>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</si>
  <si>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</si>
  <si>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</si>
  <si>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</si>
  <si>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</si>
  <si>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</si>
  <si>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</si>
  <si>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</si>
  <si>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</si>
  <si>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</si>
  <si>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</si>
  <si>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</si>
  <si>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</si>
  <si>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</si>
  <si>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</si>
  <si>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</si>
  <si>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</si>
  <si>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</si>
  <si>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</si>
  <si>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</si>
  <si>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</si>
  <si>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</si>
  <si>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</si>
  <si>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</si>
  <si>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</si>
  <si>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</si>
  <si>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</si>
  <si>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</si>
  <si>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</si>
  <si>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</si>
  <si>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</si>
  <si>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</si>
  <si>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</si>
  <si>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</si>
  <si>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</si>
  <si>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</si>
  <si>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</si>
  <si>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</si>
  <si>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</si>
  <si>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</si>
  <si>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</si>
  <si>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</si>
  <si>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</si>
  <si>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</si>
  <si>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</si>
  <si>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</si>
  <si>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</si>
  <si>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</si>
  <si>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</si>
  <si>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</si>
  <si>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</si>
  <si>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</si>
  <si>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</si>
  <si>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</si>
  <si>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</si>
  <si>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</si>
  <si>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</si>
  <si>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</si>
  <si>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</si>
  <si>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</si>
  <si>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</si>
  <si>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</si>
  <si>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</si>
  <si>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</si>
  <si>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</si>
  <si>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</si>
  <si>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</si>
  <si>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</si>
  <si>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</si>
  <si>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</si>
  <si>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</si>
  <si>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</si>
  <si>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</si>
  <si>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</si>
  <si>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</si>
  <si>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</si>
  <si>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</si>
  <si>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</si>
  <si>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</si>
  <si>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</si>
  <si>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</si>
  <si>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</si>
  <si>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</si>
  <si>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</si>
  <si>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</si>
  <si>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</si>
  <si>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</si>
  <si>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</si>
  <si>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</si>
  <si>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</si>
  <si>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</si>
  <si>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</si>
  <si>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</si>
  <si>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</si>
  <si>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</si>
  <si>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</si>
  <si>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</si>
  <si>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</si>
  <si>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</si>
  <si>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</si>
  <si>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</si>
  <si>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</si>
  <si>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</si>
  <si>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</si>
  <si>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</si>
  <si>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</si>
  <si>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</si>
  <si>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</si>
  <si>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</si>
  <si>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</si>
  <si>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</si>
  <si>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</si>
  <si>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</si>
  <si>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</si>
  <si>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</si>
  <si>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</si>
  <si>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</si>
  <si>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</si>
  <si>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</si>
  <si>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</si>
  <si>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</si>
  <si>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</si>
  <si>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</si>
  <si>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</si>
  <si>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</si>
  <si>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</si>
  <si>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</si>
  <si>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</si>
  <si>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</si>
  <si>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</si>
  <si>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</si>
  <si>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</si>
  <si>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</si>
  <si>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</si>
  <si>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</si>
  <si>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</si>
  <si>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</si>
  <si>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</si>
  <si>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</si>
  <si>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</si>
  <si>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</si>
  <si>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</si>
  <si>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</si>
  <si>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</si>
  <si>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</si>
  <si>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</si>
  <si>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</si>
  <si>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</si>
  <si>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</si>
  <si>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</si>
  <si>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</si>
  <si>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</si>
  <si>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</si>
  <si>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</si>
  <si>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</si>
  <si>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</si>
  <si>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</si>
  <si>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</si>
  <si>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</si>
  <si>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</si>
  <si>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</si>
  <si>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</si>
  <si>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</si>
  <si>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</si>
  <si>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</si>
  <si>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</si>
  <si>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</si>
  <si>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</si>
  <si>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</si>
  <si>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</si>
  <si>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</si>
  <si>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</si>
  <si>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</si>
  <si>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</si>
  <si>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</si>
  <si>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</si>
  <si>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</si>
  <si>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</si>
  <si>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</si>
  <si>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</si>
  <si>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</si>
  <si>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</si>
  <si>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</si>
  <si>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</si>
  <si>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</si>
  <si>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</si>
  <si>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</si>
  <si>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</si>
  <si>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</si>
  <si>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</si>
  <si>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</si>
  <si>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</si>
  <si>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</si>
  <si>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</si>
  <si>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</si>
  <si>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</si>
  <si>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</si>
  <si>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</si>
  <si>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</si>
  <si>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</si>
  <si>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</si>
  <si>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</si>
  <si>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</si>
  <si>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</si>
  <si>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</si>
  <si>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</si>
  <si>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</si>
  <si>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</si>
  <si>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</si>
  <si>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</si>
  <si>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</si>
  <si>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</si>
  <si>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</si>
  <si>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</si>
  <si>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</si>
  <si>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</si>
  <si>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</si>
  <si>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</si>
  <si>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</si>
  <si>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</si>
  <si>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</si>
  <si>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</si>
  <si>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</si>
  <si>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</si>
  <si>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</si>
  <si>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</si>
  <si>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</si>
  <si>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</si>
  <si>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</si>
  <si>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</si>
  <si>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</si>
  <si>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</si>
  <si>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</si>
  <si>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</si>
  <si>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</si>
  <si>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</si>
  <si>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</si>
  <si>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</si>
  <si>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</si>
  <si>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</si>
  <si>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</si>
  <si>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</si>
  <si>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</si>
  <si>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</si>
  <si>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</si>
  <si>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</si>
  <si>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</si>
  <si>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</si>
  <si>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</si>
  <si>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</si>
  <si>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</si>
  <si>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</si>
  <si>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</si>
  <si>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</si>
  <si>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</si>
  <si>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</si>
  <si>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</si>
  <si>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</si>
  <si>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</si>
  <si>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</si>
  <si>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</si>
  <si>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</si>
  <si>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</si>
  <si>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</si>
  <si>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</si>
  <si>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</si>
  <si>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</si>
  <si>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</si>
  <si>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</si>
  <si>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</si>
  <si>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</si>
  <si>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</si>
  <si>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</si>
  <si>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</si>
  <si>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</si>
  <si>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</si>
  <si>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</si>
  <si>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</si>
  <si>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</si>
  <si>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</si>
  <si>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</si>
  <si>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</si>
  <si>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</si>
  <si>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</si>
  <si>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</si>
  <si>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</si>
  <si>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</si>
  <si>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</si>
  <si>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</si>
  <si>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</si>
  <si>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</si>
  <si>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</si>
  <si>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</si>
  <si>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</si>
  <si>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</si>
  <si>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</si>
  <si>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</si>
  <si>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</si>
  <si>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</si>
  <si>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</si>
  <si>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</si>
  <si>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</si>
  <si>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</si>
  <si>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</si>
  <si>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</si>
  <si>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</si>
  <si>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</si>
  <si>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</si>
  <si>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</si>
  <si>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</si>
  <si>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</si>
  <si>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</si>
  <si>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</si>
  <si>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</si>
  <si>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</si>
  <si>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</si>
  <si>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</si>
  <si>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</si>
  <si>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</si>
  <si>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</si>
  <si>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</si>
  <si>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</si>
  <si>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</si>
  <si>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</si>
  <si>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</si>
  <si>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</si>
  <si>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</si>
  <si>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</si>
  <si>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</si>
  <si>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</si>
  <si>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</si>
  <si>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</si>
  <si>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</si>
  <si>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</si>
  <si>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</si>
  <si>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</si>
  <si>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</si>
  <si>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</si>
  <si>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</si>
  <si>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</si>
  <si>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</si>
  <si>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</si>
  <si>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</si>
  <si>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</si>
  <si>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</si>
  <si>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</si>
  <si>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</si>
  <si>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</si>
  <si>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</si>
  <si>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</si>
  <si>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</si>
  <si>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</si>
  <si>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</si>
  <si>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</si>
  <si>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</si>
  <si>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</si>
  <si>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</si>
  <si>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</si>
  <si>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</si>
  <si>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</si>
  <si>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</si>
  <si>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</si>
  <si>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</si>
  <si>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</si>
  <si>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</si>
  <si>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</si>
  <si>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</si>
  <si>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</si>
  <si>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</si>
  <si>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</si>
  <si>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</si>
  <si>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</si>
  <si>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</si>
  <si>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</si>
  <si>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</si>
  <si>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</si>
  <si>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</si>
  <si>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</si>
  <si>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</si>
  <si>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</si>
  <si>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</si>
  <si>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</si>
  <si>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</si>
  <si>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</si>
  <si>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</si>
  <si>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</si>
  <si>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</si>
  <si>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</si>
  <si>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</si>
  <si>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</si>
  <si>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</si>
  <si>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</si>
  <si>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</si>
  <si>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</si>
  <si>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</si>
  <si>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</si>
  <si>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</si>
  <si>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</si>
  <si>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</si>
  <si>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</si>
  <si>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</si>
  <si>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</si>
  <si>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</si>
  <si>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</si>
  <si>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</si>
  <si>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</si>
  <si>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</si>
  <si>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</si>
  <si>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</si>
  <si>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</si>
  <si>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</si>
  <si>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</si>
  <si>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</si>
  <si>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</si>
  <si>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</si>
  <si>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</si>
  <si>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</si>
  <si>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</si>
  <si>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</si>
  <si>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</si>
  <si>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</si>
  <si>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</si>
  <si>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</si>
  <si>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</si>
  <si>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</si>
  <si>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</si>
  <si>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</si>
  <si>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</si>
  <si>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</si>
  <si>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</si>
  <si>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</si>
  <si>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</si>
  <si>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</si>
  <si>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</si>
  <si>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</si>
  <si>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</si>
  <si>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</si>
  <si>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</si>
  <si>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</si>
  <si>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</si>
  <si>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</si>
  <si>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</si>
  <si>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</si>
  <si>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</si>
  <si>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</si>
  <si>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</si>
  <si>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</si>
  <si>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</si>
  <si>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</si>
  <si>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</si>
  <si>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</si>
  <si>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</si>
  <si>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</si>
  <si>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</si>
  <si>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</si>
  <si>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</si>
  <si>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</si>
  <si>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</si>
  <si>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</si>
  <si>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</si>
  <si>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</si>
  <si>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</si>
  <si>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</si>
  <si>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</si>
  <si>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</si>
  <si>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</si>
  <si>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</si>
  <si>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</si>
  <si>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</si>
  <si>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</si>
  <si>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</si>
  <si>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</si>
  <si>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</si>
  <si>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</si>
  <si>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</si>
  <si>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</si>
  <si>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</si>
  <si>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</si>
  <si>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</si>
  <si>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</si>
  <si>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</si>
  <si>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</si>
  <si>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</si>
  <si>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</si>
  <si>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</si>
  <si>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</si>
  <si>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</si>
  <si>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</si>
  <si>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</si>
  <si>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</si>
  <si>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</si>
  <si>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</si>
  <si>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</si>
  <si>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</si>
  <si>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</si>
  <si>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</si>
  <si>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</si>
  <si>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</si>
  <si>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</si>
  <si>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</si>
  <si>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</si>
  <si>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</si>
  <si>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</si>
  <si>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</si>
  <si>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</si>
  <si>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</si>
  <si>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</si>
  <si>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</si>
  <si>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</si>
  <si>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</si>
  <si>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</si>
  <si>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</si>
  <si>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</si>
  <si>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</si>
  <si>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</si>
  <si>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</si>
  <si>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</si>
  <si>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</si>
  <si>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</si>
  <si>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</si>
  <si>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</si>
  <si>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</si>
  <si>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</si>
  <si>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</si>
  <si>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</si>
  <si>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</si>
  <si>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</si>
  <si>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</si>
  <si>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</si>
  <si>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</si>
  <si>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</si>
  <si>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</si>
  <si>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</si>
  <si>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</si>
  <si>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</si>
  <si>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</si>
  <si>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</si>
  <si>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</si>
  <si>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</si>
  <si>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</si>
  <si>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</si>
  <si>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</si>
  <si>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</si>
  <si>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</si>
  <si>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</si>
  <si>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</si>
  <si>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</si>
  <si>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</si>
  <si>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</si>
  <si>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</si>
  <si>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</si>
  <si>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</si>
  <si>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</si>
  <si>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</si>
  <si>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</si>
  <si>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</si>
  <si>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</si>
  <si>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</si>
  <si>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</si>
  <si>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</si>
  <si>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</si>
  <si>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</si>
  <si>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</si>
  <si>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</si>
  <si>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</si>
  <si>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</si>
  <si>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</si>
  <si>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</si>
  <si>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</si>
  <si>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</si>
  <si>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</si>
  <si>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</si>
  <si>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</si>
  <si>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</si>
  <si>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</si>
  <si>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</si>
  <si>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</si>
  <si>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</si>
  <si>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</si>
  <si>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</si>
  <si>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</si>
  <si>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</si>
  <si>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</si>
  <si>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</si>
  <si>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</si>
  <si>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</si>
  <si>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</si>
  <si>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</si>
  <si>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</si>
  <si>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</si>
  <si>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</si>
  <si>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</si>
  <si>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</si>
  <si>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</si>
  <si>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</si>
  <si>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</si>
  <si>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</si>
  <si>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</si>
  <si>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</si>
  <si>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</si>
  <si>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</si>
  <si>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</si>
  <si>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</si>
  <si>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</si>
  <si>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</si>
  <si>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</si>
  <si>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</si>
  <si>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</si>
  <si>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</si>
  <si>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</si>
  <si>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</si>
  <si>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</si>
  <si>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</si>
  <si>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</si>
  <si>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</si>
  <si>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</si>
  <si>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</si>
  <si>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</si>
  <si>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</si>
  <si>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</si>
  <si>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</si>
  <si>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</si>
  <si>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</si>
  <si>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</si>
  <si>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</si>
  <si>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</si>
  <si>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</si>
  <si>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</si>
  <si>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</si>
  <si>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</si>
  <si>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</si>
  <si>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</si>
  <si>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</si>
  <si>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</si>
  <si>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</si>
  <si>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</si>
  <si>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</si>
  <si>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</si>
  <si>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</si>
  <si>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</si>
  <si>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</si>
  <si>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</si>
  <si>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</si>
  <si>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</si>
  <si>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</si>
  <si>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</si>
  <si>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</si>
  <si>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</si>
  <si>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</si>
  <si>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</si>
  <si>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</si>
  <si>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</si>
  <si>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</si>
  <si>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</si>
  <si>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</si>
  <si>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</si>
  <si>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</si>
  <si>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</si>
  <si>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</si>
  <si>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</si>
  <si>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</si>
  <si>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</si>
  <si>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</si>
  <si>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</si>
  <si>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</si>
  <si>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</si>
  <si>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</si>
  <si>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</si>
  <si>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</si>
  <si>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</si>
  <si>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</si>
  <si>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</si>
  <si>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</si>
  <si>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</si>
  <si>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</si>
  <si>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</si>
  <si>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</si>
  <si>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</si>
  <si>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</si>
  <si>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</si>
  <si>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</si>
  <si>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</si>
  <si>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</si>
  <si>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</si>
  <si>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</si>
  <si>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</si>
  <si>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</si>
  <si>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</si>
  <si>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</si>
  <si>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</si>
  <si>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</si>
  <si>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</si>
  <si>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</si>
  <si>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</si>
  <si>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</si>
  <si>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</si>
  <si>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</si>
  <si>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</si>
  <si>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</si>
  <si>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</si>
  <si>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</si>
  <si>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</si>
  <si>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</si>
  <si>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</si>
  <si>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</si>
  <si>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</si>
  <si>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</si>
  <si>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</si>
  <si>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</si>
  <si>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</si>
  <si>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</si>
  <si>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</si>
  <si>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</si>
  <si>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</si>
  <si>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</si>
  <si>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</si>
  <si>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</si>
  <si>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</si>
  <si>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</si>
  <si>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</si>
  <si>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</si>
  <si>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</si>
  <si>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</si>
  <si>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</si>
  <si>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</si>
  <si>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</si>
  <si>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</si>
  <si>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</si>
  <si>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</si>
  <si>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</si>
  <si>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</si>
  <si>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</si>
  <si>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</si>
  <si>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</si>
  <si>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</si>
  <si>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</si>
  <si>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</si>
  <si>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</si>
  <si>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</si>
  <si>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</si>
  <si>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</si>
  <si>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</si>
  <si>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</si>
  <si>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</si>
  <si>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</si>
  <si>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</si>
  <si>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</si>
  <si>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</si>
  <si>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</si>
  <si>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</si>
  <si>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</si>
  <si>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</si>
  <si>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</si>
  <si>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</si>
  <si>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</si>
  <si>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</si>
  <si>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</si>
  <si>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</si>
  <si>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</si>
  <si>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</si>
  <si>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</si>
  <si>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</si>
  <si>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</si>
  <si>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</si>
  <si>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</si>
  <si>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</si>
  <si>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</si>
  <si>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</si>
  <si>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</si>
  <si>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</si>
  <si>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</si>
  <si>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</si>
  <si>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</si>
  <si>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</si>
  <si>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</si>
  <si>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</si>
  <si>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</si>
  <si>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</si>
  <si>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</si>
  <si>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</si>
  <si>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</si>
  <si>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</si>
  <si>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</si>
  <si>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</si>
  <si>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</si>
  <si>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</si>
  <si>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</si>
  <si>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</si>
  <si>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</si>
  <si>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</si>
  <si>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</si>
  <si>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</si>
  <si>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</si>
  <si>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</si>
  <si>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</si>
  <si>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</si>
  <si>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</si>
  <si>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</si>
  <si>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</si>
  <si>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</si>
  <si>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</si>
  <si>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</si>
  <si>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</si>
  <si>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</si>
  <si>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</si>
  <si>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</si>
  <si>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</si>
  <si>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</si>
  <si>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</si>
  <si>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</si>
  <si>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</si>
  <si>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</si>
  <si>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</si>
  <si>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</si>
  <si>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</si>
  <si>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</si>
  <si>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</si>
  <si>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</si>
  <si>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</si>
  <si>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</si>
  <si>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</si>
  <si>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</si>
  <si>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</si>
  <si>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</si>
  <si>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</si>
  <si>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</si>
  <si>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</si>
  <si>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</si>
  <si>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</si>
  <si>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</si>
  <si>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</si>
  <si>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</si>
  <si>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</si>
  <si>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</si>
  <si>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</si>
  <si>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</si>
  <si>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</si>
  <si>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</si>
  <si>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</si>
  <si>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</si>
  <si>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</si>
  <si>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</si>
  <si>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</si>
  <si>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</si>
  <si>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</si>
  <si>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</si>
  <si>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</si>
  <si>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</si>
  <si>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</si>
  <si>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</si>
  <si>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</si>
  <si>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</si>
  <si>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</si>
  <si>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</si>
  <si>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</si>
  <si>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</si>
  <si>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</si>
  <si>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</si>
  <si>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</si>
  <si>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</si>
  <si>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</si>
  <si>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</si>
  <si>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</si>
  <si>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</si>
  <si>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</si>
  <si>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</si>
  <si>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</si>
  <si>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</si>
  <si>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</si>
  <si>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</si>
  <si>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</si>
  <si>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</si>
  <si>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</si>
  <si>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</si>
  <si>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</si>
  <si>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</si>
  <si>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</si>
  <si>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</si>
  <si>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</si>
  <si>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</si>
  <si>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</si>
  <si>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</si>
  <si>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</si>
  <si>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</si>
  <si>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</si>
  <si>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</si>
  <si>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</si>
  <si>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</si>
  <si>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</si>
  <si>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</si>
  <si>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</si>
  <si>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</si>
  <si>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</si>
  <si>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</si>
  <si>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</si>
  <si>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</si>
  <si>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</si>
  <si>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</si>
  <si>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</si>
  <si>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</si>
  <si>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</si>
  <si>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</si>
  <si>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</si>
  <si>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</si>
  <si>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</si>
  <si>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</si>
  <si>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</si>
  <si>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</si>
  <si>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</si>
  <si>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</si>
  <si>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</si>
  <si>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</si>
  <si>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</si>
  <si>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</si>
  <si>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</si>
  <si>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</si>
  <si>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</si>
  <si>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</si>
  <si>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</si>
  <si>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</si>
  <si>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</si>
  <si>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</si>
  <si>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</si>
  <si>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</si>
  <si>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</si>
  <si>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</si>
  <si>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</si>
  <si>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</si>
  <si>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</si>
  <si>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</si>
  <si>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</si>
  <si>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</si>
  <si>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</si>
  <si>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</si>
  <si>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</si>
  <si>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</si>
  <si>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</si>
  <si>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</si>
  <si>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</si>
  <si>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</si>
  <si>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</si>
  <si>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</si>
  <si>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</si>
  <si>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</si>
  <si>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</si>
  <si>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</si>
  <si>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</si>
  <si>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</si>
  <si>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</si>
  <si>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</si>
  <si>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</si>
  <si>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</si>
  <si>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</si>
  <si>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</si>
  <si>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</si>
  <si>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</si>
  <si>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</si>
  <si>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</si>
  <si>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</si>
  <si>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</si>
  <si>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</si>
  <si>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</si>
  <si>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</si>
  <si>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</si>
  <si>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</si>
  <si>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</si>
  <si>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</si>
  <si>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</si>
  <si>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</si>
  <si>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</si>
  <si>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</si>
  <si>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</si>
  <si>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</si>
  <si>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</si>
  <si>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</si>
  <si>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</si>
  <si>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</si>
  <si>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</si>
  <si>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</si>
  <si>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</si>
  <si>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</si>
  <si>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</si>
  <si>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</si>
  <si>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</si>
  <si>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</si>
  <si>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</si>
  <si>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</si>
  <si>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</si>
  <si>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</si>
  <si>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</si>
  <si>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</si>
  <si>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</si>
  <si>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</si>
  <si>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</si>
  <si>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</si>
  <si>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</si>
  <si>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</si>
  <si>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</si>
  <si>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</si>
  <si>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</si>
  <si>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</si>
  <si>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</si>
  <si>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</si>
  <si>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</si>
  <si>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</si>
  <si>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</si>
  <si>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</si>
  <si>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</si>
  <si>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</si>
  <si>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</si>
  <si>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</si>
  <si>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</si>
  <si>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</si>
  <si>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</si>
  <si>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</si>
  <si>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</si>
  <si>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</si>
  <si>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</si>
  <si>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</si>
  <si>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</si>
  <si>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</si>
  <si>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</si>
  <si>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</si>
  <si>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</si>
  <si>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</si>
  <si>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</si>
  <si>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</si>
  <si>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</si>
  <si>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</si>
  <si>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</si>
  <si>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</si>
  <si>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</si>
  <si>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</si>
  <si>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</si>
  <si>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</si>
  <si>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</si>
  <si>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</si>
  <si>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</si>
  <si>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</si>
  <si>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</si>
  <si>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</si>
  <si>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</si>
  <si>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</si>
  <si>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</si>
  <si>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</si>
  <si>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</si>
  <si>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</si>
  <si>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</si>
  <si>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</si>
  <si>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</si>
  <si>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</si>
  <si>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</si>
  <si>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</si>
  <si>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</si>
  <si>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</si>
  <si>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</si>
  <si>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</si>
  <si>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</si>
  <si>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</si>
  <si>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</si>
  <si>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</si>
  <si>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</si>
  <si>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</si>
  <si>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</si>
  <si>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</si>
  <si>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</si>
  <si>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</si>
  <si>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</si>
  <si>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</si>
  <si>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</si>
  <si>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</si>
  <si>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</si>
  <si>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</si>
  <si>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</si>
  <si>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</si>
  <si>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</si>
  <si>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</si>
  <si>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</si>
  <si>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</si>
  <si>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</si>
  <si>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</si>
  <si>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</si>
  <si>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</si>
  <si>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</si>
  <si>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</si>
  <si>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</si>
  <si>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</si>
  <si>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</si>
  <si>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</si>
  <si>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</si>
  <si>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</si>
  <si>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</si>
  <si>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</si>
  <si>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</si>
  <si>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</si>
  <si>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</si>
  <si>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</si>
  <si>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</si>
  <si>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</si>
  <si>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</si>
  <si>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</si>
  <si>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</si>
  <si>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</si>
  <si>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</si>
  <si>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</si>
  <si>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</si>
  <si>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</si>
  <si>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</si>
  <si>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</si>
  <si>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</si>
  <si>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</si>
  <si>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</si>
  <si>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</si>
  <si>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</si>
  <si>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</si>
  <si>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</si>
  <si>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</si>
  <si>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</si>
  <si>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</si>
  <si>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</si>
  <si>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</si>
  <si>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</si>
  <si>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</si>
  <si>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</si>
  <si>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</si>
  <si>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</si>
  <si>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</si>
  <si>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</si>
  <si>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</si>
  <si>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</si>
  <si>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</si>
  <si>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</si>
  <si>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</si>
  <si>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</si>
  <si>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</si>
  <si>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</si>
  <si>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</si>
  <si>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</si>
  <si>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</si>
  <si>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</si>
  <si>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</si>
  <si>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</si>
  <si>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</si>
  <si>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</si>
  <si>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</si>
  <si>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</si>
  <si>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</si>
  <si>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</si>
  <si>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</si>
  <si>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</si>
  <si>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</si>
  <si>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</si>
  <si>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</si>
  <si>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</si>
  <si>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</si>
  <si>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</si>
  <si>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</si>
  <si>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</si>
  <si>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</si>
  <si>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</si>
  <si>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</si>
  <si>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</si>
  <si>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</si>
  <si>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</si>
  <si>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</si>
  <si>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</si>
  <si>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</si>
  <si>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</si>
  <si>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</si>
  <si>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</si>
  <si>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</si>
  <si>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</si>
  <si>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</si>
  <si>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</si>
  <si>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</si>
  <si>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</si>
  <si>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</si>
  <si>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</si>
  <si>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</si>
  <si>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</si>
  <si>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</si>
  <si>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</si>
  <si>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</si>
  <si>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</si>
  <si>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</si>
  <si>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</si>
  <si>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</si>
  <si>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</si>
  <si>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</si>
  <si>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</si>
  <si>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</si>
  <si>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</si>
  <si>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</si>
  <si>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</si>
  <si>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</si>
  <si>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</si>
  <si>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</si>
  <si>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</si>
  <si>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</si>
  <si>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</si>
  <si>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</si>
  <si>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</si>
  <si>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</si>
  <si>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</si>
  <si>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</si>
  <si>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</si>
  <si>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</si>
  <si>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</si>
  <si>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</si>
  <si>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</si>
  <si>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</si>
  <si>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</si>
  <si>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</si>
  <si>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</si>
  <si>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</si>
  <si>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</si>
  <si>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</si>
  <si>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</si>
  <si>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</si>
  <si>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</si>
  <si>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</si>
  <si>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</si>
  <si>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</si>
  <si>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</si>
  <si>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</si>
  <si>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</si>
  <si>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</si>
  <si>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</si>
  <si>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</si>
  <si>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</si>
  <si>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</si>
  <si>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</si>
  <si>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</si>
  <si>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</si>
  <si>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</si>
  <si>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</si>
  <si>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</si>
  <si>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</si>
  <si>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</si>
  <si>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</si>
  <si>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</si>
  <si>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</si>
  <si>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</si>
  <si>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</si>
  <si>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</si>
  <si>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</si>
  <si>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</si>
  <si>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</si>
  <si>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</si>
  <si>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</si>
  <si>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</si>
  <si>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</si>
  <si>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</si>
  <si>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</si>
  <si>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</si>
  <si>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</si>
  <si>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</si>
  <si>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</si>
  <si>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</si>
  <si>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</si>
  <si>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</si>
  <si>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</si>
  <si>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</si>
  <si>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</si>
  <si>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</si>
  <si>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</si>
  <si>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</si>
  <si>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</si>
  <si>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</si>
  <si>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</si>
  <si>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</si>
  <si>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</si>
  <si>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</si>
  <si>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</si>
  <si>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</si>
  <si>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</si>
  <si>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</si>
  <si>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</si>
  <si>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</si>
  <si>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</si>
  <si>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</si>
  <si>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</si>
  <si>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</si>
  <si>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</si>
  <si>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</si>
  <si>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</si>
  <si>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</si>
  <si>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</si>
  <si>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</si>
  <si>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</si>
  <si>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</si>
  <si>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</si>
  <si>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</si>
  <si>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</si>
  <si>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</si>
  <si>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</si>
  <si>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</si>
  <si>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</si>
  <si>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</si>
  <si>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</si>
  <si>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</si>
  <si>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</si>
  <si>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</si>
  <si>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</si>
  <si>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</si>
  <si>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</si>
  <si>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</si>
  <si>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</si>
  <si>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</si>
  <si>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</si>
  <si>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</si>
  <si>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</si>
  <si>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</si>
  <si>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</si>
  <si>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</si>
  <si>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</si>
  <si>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</si>
  <si>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</si>
  <si>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</si>
  <si>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</si>
  <si>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</si>
  <si>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</si>
  <si>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</si>
  <si>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</si>
  <si>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</si>
  <si>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</si>
  <si>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</si>
  <si>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</si>
  <si>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</si>
  <si>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</si>
  <si>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</si>
  <si>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</si>
  <si>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</si>
  <si>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</si>
  <si>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</si>
  <si>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</si>
  <si>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</si>
  <si>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</si>
  <si>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</si>
  <si>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</si>
  <si>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</si>
  <si>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</si>
  <si>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</si>
  <si>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</si>
  <si>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</si>
  <si>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</si>
  <si>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</si>
  <si>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</si>
  <si>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</si>
  <si>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</si>
  <si>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</si>
  <si>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</si>
  <si>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</si>
  <si>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</si>
  <si>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</si>
  <si>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</si>
  <si>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</si>
  <si>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</si>
  <si>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</si>
  <si>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</si>
  <si>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</si>
  <si>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</si>
  <si>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</si>
  <si>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</si>
  <si>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</si>
  <si>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</si>
  <si>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</si>
  <si>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</si>
  <si>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</si>
  <si>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</si>
  <si>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</si>
  <si>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</si>
  <si>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</si>
  <si>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</si>
  <si>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</si>
  <si>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</si>
  <si>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</si>
  <si>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</si>
  <si>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</si>
  <si>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</si>
  <si>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</si>
  <si>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</si>
  <si>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</si>
  <si>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</si>
  <si>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</si>
  <si>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</si>
  <si>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</si>
  <si>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</si>
  <si>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</si>
  <si>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</si>
  <si>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</si>
  <si>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</si>
  <si>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</si>
  <si>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</si>
  <si>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</si>
  <si>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</si>
  <si>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</si>
  <si>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</si>
  <si>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</si>
  <si>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</si>
  <si>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</si>
  <si>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</si>
  <si>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</si>
  <si>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</si>
  <si>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</si>
  <si>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</si>
  <si>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</si>
  <si>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</si>
  <si>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</si>
  <si>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</si>
  <si>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</si>
  <si>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</si>
  <si>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</si>
  <si>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</si>
  <si>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</si>
  <si>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</si>
  <si>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</si>
  <si>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</si>
  <si>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</si>
  <si>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</si>
  <si>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</si>
  <si>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</si>
  <si>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</si>
  <si>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</si>
  <si>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</si>
  <si>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</si>
  <si>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</si>
  <si>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</si>
  <si>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</si>
  <si>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</si>
  <si>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</si>
  <si>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</si>
  <si>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</si>
  <si>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</si>
  <si>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</si>
  <si>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</si>
  <si>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</si>
  <si>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</si>
  <si>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</si>
  <si>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</si>
  <si>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</si>
  <si>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</si>
  <si>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</si>
  <si>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</si>
  <si>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</si>
  <si>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</si>
  <si>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</si>
  <si>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</si>
  <si>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</si>
  <si>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</si>
  <si>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</si>
  <si>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</si>
  <si>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</si>
  <si>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</si>
  <si>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</si>
  <si>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</si>
  <si>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</si>
  <si>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</si>
  <si>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</si>
  <si>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</si>
  <si>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</si>
  <si>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</si>
  <si>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</si>
  <si>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</si>
  <si>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</si>
  <si>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</si>
  <si>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</si>
  <si>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</si>
  <si>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</si>
  <si>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</si>
  <si>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</si>
  <si>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</si>
  <si>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</si>
  <si>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</si>
  <si>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</si>
  <si>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</si>
  <si>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</si>
  <si>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</si>
  <si>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</si>
  <si>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</si>
  <si>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</si>
  <si>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</si>
  <si>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</si>
  <si>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</si>
  <si>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</si>
  <si>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</si>
  <si>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</si>
  <si>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</si>
  <si>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</si>
  <si>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</si>
  <si>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</si>
  <si>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</si>
  <si>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</si>
  <si>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</si>
  <si>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</si>
  <si>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</si>
  <si>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</si>
  <si>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</si>
  <si>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</si>
  <si>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</si>
  <si>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</si>
  <si>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</si>
  <si>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</si>
  <si>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</si>
  <si>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</si>
  <si>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</si>
  <si>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</si>
  <si>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</si>
  <si>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</si>
  <si>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</si>
  <si>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</si>
  <si>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</si>
  <si>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</si>
  <si>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</si>
  <si>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</si>
  <si>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</si>
  <si>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</si>
  <si>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</si>
  <si>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</si>
  <si>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</si>
  <si>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</si>
  <si>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</si>
  <si>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</si>
  <si>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</si>
  <si>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</si>
  <si>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</si>
  <si>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</si>
  <si>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</si>
  <si>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</si>
  <si>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</si>
  <si>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</si>
  <si>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</si>
  <si>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</si>
  <si>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</si>
  <si>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</si>
  <si>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</si>
  <si>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</si>
  <si>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</si>
  <si>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</si>
  <si>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</si>
  <si>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</si>
  <si>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</si>
  <si>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</si>
  <si>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</si>
  <si>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</si>
  <si>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</si>
  <si>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</si>
  <si>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</si>
  <si>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</si>
  <si>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</si>
  <si>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</si>
  <si>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</si>
  <si>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</si>
  <si>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</si>
  <si>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</si>
  <si>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</si>
  <si>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</si>
  <si>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</si>
  <si>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</si>
  <si>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</si>
  <si>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</si>
  <si>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</si>
  <si>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</si>
  <si>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</si>
  <si>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</si>
  <si>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</si>
  <si>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</si>
  <si>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</si>
  <si>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</si>
  <si>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</si>
  <si>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</si>
  <si>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</si>
  <si>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</si>
  <si>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</si>
  <si>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</si>
  <si>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</si>
  <si>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</si>
  <si>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</si>
  <si>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</si>
  <si>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</si>
  <si>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</si>
  <si>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</si>
  <si>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</si>
  <si>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</si>
  <si>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</si>
  <si>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</si>
  <si>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</si>
  <si>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</si>
  <si>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</si>
  <si>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</si>
  <si>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</si>
  <si>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</si>
  <si>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</si>
  <si>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</si>
  <si>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</si>
  <si>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</si>
  <si>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</si>
  <si>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</si>
  <si>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</si>
  <si>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</si>
  <si>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</si>
  <si>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</si>
  <si>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</si>
  <si>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</si>
  <si>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</si>
  <si>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</si>
  <si>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</si>
  <si>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</si>
  <si>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</si>
  <si>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</si>
  <si>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</si>
  <si>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</si>
  <si>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</si>
  <si>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</si>
  <si>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</si>
  <si>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</si>
  <si>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</si>
  <si>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</si>
  <si>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</si>
  <si>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</si>
  <si>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</si>
  <si>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</si>
  <si>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</si>
  <si>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</si>
  <si>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</si>
  <si>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</si>
  <si>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</si>
  <si>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</si>
  <si>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</si>
  <si>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</si>
  <si>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</si>
  <si>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</si>
  <si>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</si>
  <si>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</si>
  <si>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</si>
  <si>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</si>
  <si>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</si>
  <si>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</si>
  <si>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</si>
  <si>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</si>
  <si>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</si>
  <si>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</si>
  <si>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</si>
  <si>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</si>
  <si>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</si>
  <si>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</si>
  <si>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</si>
  <si>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</si>
  <si>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</si>
  <si>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</si>
  <si>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</si>
  <si>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</si>
  <si>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</si>
  <si>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</si>
  <si>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</si>
  <si>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</si>
  <si>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</si>
  <si>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</si>
  <si>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</si>
  <si>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</si>
  <si>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</si>
  <si>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</si>
  <si>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</si>
  <si>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</si>
  <si>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</si>
  <si>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</si>
  <si>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</si>
  <si>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</si>
  <si>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</si>
  <si>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</si>
  <si>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</si>
  <si>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</si>
  <si>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</si>
  <si>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</si>
  <si>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</si>
  <si>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</si>
  <si>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</si>
  <si>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</si>
  <si>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</si>
  <si>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</si>
  <si>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</si>
  <si>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</si>
  <si>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</si>
  <si>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</si>
  <si>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</si>
  <si>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</si>
  <si>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</si>
  <si>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</si>
  <si>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</si>
  <si>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</si>
  <si>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</si>
  <si>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</si>
  <si>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</si>
  <si>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</si>
  <si>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</si>
  <si>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</si>
  <si>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</si>
  <si>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</si>
  <si>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</si>
  <si>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</si>
  <si>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</si>
  <si>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</si>
  <si>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</si>
  <si>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</si>
  <si>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</si>
  <si>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</si>
  <si>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</si>
  <si>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</si>
  <si>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</si>
  <si>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</si>
  <si>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</si>
  <si>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</si>
  <si>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</si>
  <si>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</si>
  <si>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</si>
  <si>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</si>
  <si>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</si>
  <si>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</si>
  <si>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</si>
  <si>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</si>
  <si>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</si>
  <si>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</si>
  <si>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</si>
  <si>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</si>
  <si>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</si>
  <si>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</si>
  <si>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</si>
  <si>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</si>
  <si>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</si>
  <si>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</si>
  <si>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</si>
  <si>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</si>
  <si>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</si>
  <si>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</si>
  <si>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</si>
  <si>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</si>
  <si>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</si>
  <si>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</si>
  <si>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</si>
  <si>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</si>
  <si>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</si>
  <si>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</si>
  <si>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</si>
  <si>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</si>
  <si>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</si>
  <si>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</si>
  <si>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</si>
  <si>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</si>
  <si>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</si>
  <si>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</si>
  <si>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</si>
  <si>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</si>
  <si>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</si>
  <si>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</si>
  <si>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</si>
  <si>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</si>
  <si>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</si>
  <si>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</si>
  <si>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</si>
  <si>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</si>
  <si>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</si>
  <si>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</si>
  <si>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</si>
  <si>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</si>
  <si>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</si>
  <si>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</si>
  <si>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</si>
  <si>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</si>
  <si>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</si>
  <si>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</si>
  <si>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</si>
  <si>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</si>
  <si>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</si>
  <si>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</si>
  <si>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</si>
  <si>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</si>
  <si>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</si>
  <si>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</si>
  <si>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</si>
  <si>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</si>
  <si>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</si>
  <si>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</si>
  <si>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</si>
  <si>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</si>
  <si>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</si>
  <si>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</si>
  <si>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</si>
  <si>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</si>
  <si>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</si>
  <si>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</si>
  <si>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</si>
  <si>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</si>
  <si>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</si>
  <si>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</si>
  <si>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</si>
  <si>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</si>
  <si>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</si>
  <si>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</si>
  <si>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</si>
  <si>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</si>
  <si>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</si>
  <si>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</si>
  <si>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</si>
  <si>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</si>
  <si>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</si>
  <si>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</si>
  <si>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</si>
  <si>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</si>
  <si>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</si>
  <si>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</si>
  <si>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</si>
  <si>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</si>
  <si>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</si>
  <si>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</si>
  <si>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</si>
  <si>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</si>
  <si>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</si>
  <si>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</si>
  <si>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</si>
  <si>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</si>
  <si>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</si>
  <si>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</si>
  <si>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</si>
  <si>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</si>
  <si>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</si>
  <si>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</si>
  <si>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</si>
  <si>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</si>
  <si>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</si>
  <si>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</si>
  <si>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</si>
  <si>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</si>
  <si>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</si>
  <si>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</si>
  <si>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</si>
  <si>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</si>
  <si>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</si>
  <si>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</si>
  <si>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</si>
  <si>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</si>
  <si>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</si>
  <si>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</si>
  <si>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</si>
  <si>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</si>
  <si>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</si>
  <si>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</si>
  <si>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</si>
  <si>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</si>
  <si>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</si>
  <si>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</si>
  <si>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</si>
  <si>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</si>
  <si>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</si>
  <si>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</si>
  <si>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</si>
  <si>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</si>
  <si>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</si>
  <si>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</si>
  <si>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</si>
  <si>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</si>
  <si>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</si>
  <si>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</si>
  <si>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</si>
  <si>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</si>
  <si>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</si>
  <si>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</si>
  <si>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</si>
  <si>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</si>
  <si>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</si>
  <si>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</si>
  <si>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</si>
  <si>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</si>
  <si>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</si>
  <si>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</si>
  <si>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</si>
  <si>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</si>
  <si>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</si>
  <si>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</si>
  <si>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</si>
  <si>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</si>
  <si>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</si>
  <si>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</si>
  <si>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</si>
  <si>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</si>
  <si>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</si>
  <si>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</si>
  <si>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</si>
  <si>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</si>
  <si>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</si>
  <si>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</si>
  <si>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</si>
  <si>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</si>
  <si>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</si>
  <si>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</si>
  <si>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</si>
  <si>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</si>
  <si>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</si>
  <si>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</si>
  <si>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</si>
  <si>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</si>
  <si>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</si>
  <si>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</si>
  <si>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</si>
  <si>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</si>
  <si>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</si>
  <si>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</si>
  <si>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</si>
  <si>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</si>
  <si>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</si>
  <si>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</si>
  <si>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</si>
  <si>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</si>
  <si>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</si>
  <si>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</si>
  <si>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</si>
  <si>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</si>
  <si>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</si>
  <si>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</si>
  <si>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</si>
  <si>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</si>
  <si>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</si>
  <si>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</si>
  <si>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</si>
  <si>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</si>
  <si>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</si>
  <si>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</si>
  <si>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</si>
  <si>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</si>
  <si>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</si>
  <si>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</si>
  <si>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</si>
  <si>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</si>
  <si>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</si>
  <si>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</si>
  <si>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</si>
  <si>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</si>
  <si>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</si>
  <si>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</si>
  <si>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</si>
  <si>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</si>
  <si>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</si>
  <si>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</si>
  <si>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</si>
  <si>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</si>
  <si>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</si>
  <si>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</si>
  <si>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</si>
  <si>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</si>
  <si>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</si>
  <si>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</si>
  <si>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</si>
  <si>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</si>
  <si>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</si>
  <si>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</si>
  <si>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</si>
  <si>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</si>
  <si>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</si>
  <si>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</si>
  <si>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</si>
  <si>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</si>
  <si>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</si>
  <si>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</si>
  <si>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</si>
  <si>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</si>
  <si>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</si>
  <si>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</si>
  <si>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</si>
  <si>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</si>
  <si>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</si>
  <si>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</si>
  <si>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</si>
  <si>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</si>
  <si>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</si>
  <si>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</si>
  <si>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</si>
  <si>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</si>
  <si>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</si>
  <si>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</si>
  <si>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</si>
  <si>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</si>
  <si>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</si>
  <si>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</si>
  <si>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</si>
  <si>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</si>
  <si>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</si>
  <si>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</si>
  <si>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</si>
  <si>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</si>
  <si>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</si>
  <si>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</si>
  <si>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</si>
  <si>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</si>
  <si>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</si>
  <si>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</si>
  <si>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</si>
  <si>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</si>
  <si>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</si>
  <si>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</si>
  <si>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</si>
  <si>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</si>
  <si>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</si>
  <si>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</si>
  <si>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</si>
  <si>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</si>
  <si>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</si>
  <si>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</si>
  <si>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</si>
  <si>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</si>
  <si>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</si>
  <si>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</si>
  <si>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</si>
  <si>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</si>
  <si>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</si>
  <si>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</si>
  <si>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</si>
  <si>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</si>
  <si>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</si>
  <si>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</si>
  <si>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</si>
  <si>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</si>
  <si>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</si>
  <si>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</si>
  <si>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</si>
  <si>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</si>
  <si>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</si>
  <si>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</si>
  <si>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</si>
  <si>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</si>
  <si>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</si>
  <si>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</si>
  <si>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</si>
  <si>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</si>
  <si>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</si>
  <si>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</si>
  <si>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</si>
  <si>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</si>
  <si>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</si>
  <si>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</si>
  <si>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</si>
  <si>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</si>
  <si>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</si>
  <si>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</si>
  <si>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</si>
  <si>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</si>
  <si>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</si>
  <si>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</si>
  <si>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</si>
  <si>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</si>
  <si>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</si>
  <si>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</si>
  <si>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</si>
  <si>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</si>
  <si>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</si>
  <si>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</si>
  <si>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</si>
  <si>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</si>
  <si>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</si>
  <si>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</si>
  <si>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</si>
  <si>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</si>
  <si>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</si>
  <si>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</si>
  <si>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</si>
  <si>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</si>
  <si>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</si>
  <si>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</si>
  <si>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</si>
  <si>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</si>
  <si>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</si>
  <si>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</si>
  <si>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</si>
  <si>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</si>
  <si>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</si>
  <si>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</si>
  <si>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</si>
  <si>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</si>
  <si>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</si>
  <si>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</si>
  <si>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</si>
  <si>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</si>
  <si>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</si>
  <si>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</si>
  <si>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</si>
  <si>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</si>
  <si>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</si>
  <si>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</si>
  <si>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</si>
  <si>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</si>
  <si>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</si>
  <si>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</si>
  <si>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</si>
  <si>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</si>
  <si>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</si>
  <si>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</si>
  <si>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</si>
  <si>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</si>
  <si>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</si>
  <si>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</si>
  <si>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</si>
  <si>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</si>
  <si>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</si>
  <si>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</si>
  <si>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</si>
  <si>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</si>
  <si>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</si>
  <si>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</si>
  <si>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</si>
  <si>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</si>
  <si>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</si>
  <si>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</si>
  <si>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</si>
  <si>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</si>
  <si>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</si>
  <si>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</si>
  <si>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</si>
  <si>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</si>
  <si>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</si>
  <si>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</si>
  <si>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</si>
  <si>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</si>
  <si>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</si>
  <si>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</si>
  <si>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</si>
  <si>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</si>
  <si>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</si>
  <si>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</si>
  <si>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</si>
  <si>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</si>
  <si>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</si>
  <si>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</si>
  <si>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</si>
  <si>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</si>
  <si>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</si>
  <si>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</si>
  <si>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</si>
  <si>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</si>
  <si>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</si>
  <si>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</si>
  <si>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</si>
  <si>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</si>
  <si>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</si>
  <si>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</si>
  <si>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</si>
  <si>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</si>
  <si>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</si>
  <si>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</si>
  <si>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</si>
  <si>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</si>
  <si>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</si>
  <si>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</si>
  <si>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</si>
  <si>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</si>
  <si>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</si>
  <si>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</si>
  <si>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</si>
  <si>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</si>
  <si>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</si>
  <si>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</si>
  <si>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</si>
  <si>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</si>
  <si>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</si>
  <si>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</si>
  <si>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</si>
  <si>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</si>
  <si>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</si>
  <si>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</si>
  <si>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</si>
  <si>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</si>
  <si>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</si>
  <si>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</si>
  <si>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</si>
  <si>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</si>
  <si>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</si>
  <si>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</si>
  <si>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</si>
  <si>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</si>
  <si>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</si>
  <si>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</si>
  <si>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</si>
  <si>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</si>
  <si>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</si>
  <si>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</si>
  <si>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</si>
  <si>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</si>
  <si>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</si>
  <si>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</si>
  <si>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</si>
  <si>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</si>
  <si>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</si>
  <si>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</si>
  <si>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</si>
  <si>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</si>
  <si>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</si>
  <si>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</si>
  <si>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</si>
  <si>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</si>
  <si>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</si>
  <si>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</si>
  <si>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</si>
  <si>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</si>
  <si>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</si>
  <si>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</si>
  <si>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</si>
  <si>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</si>
  <si>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</si>
  <si>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</si>
  <si>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</si>
  <si>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</si>
  <si>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</si>
  <si>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</si>
  <si>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</si>
  <si>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</si>
  <si>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</si>
  <si>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</si>
  <si>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</si>
  <si>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</si>
  <si>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</si>
  <si>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</si>
  <si>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</si>
  <si>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</si>
  <si>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</si>
  <si>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</si>
  <si>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</si>
  <si>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</si>
  <si>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</si>
  <si>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</si>
  <si>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</si>
  <si>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</si>
  <si>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</si>
  <si>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</si>
  <si>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</si>
  <si>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</si>
  <si>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</si>
  <si>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</si>
  <si>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</si>
  <si>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</si>
  <si>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</si>
  <si>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</si>
  <si>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</si>
  <si>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</si>
  <si>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</si>
  <si>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</si>
  <si>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</si>
  <si>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</si>
  <si>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</si>
  <si>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</si>
  <si>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</si>
  <si>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</si>
  <si>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</si>
  <si>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</si>
  <si>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</si>
  <si>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</si>
  <si>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</si>
  <si>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</si>
  <si>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</si>
  <si>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</si>
  <si>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</si>
  <si>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</si>
  <si>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</si>
  <si>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</si>
  <si>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</si>
  <si>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</si>
  <si>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</si>
  <si>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</si>
  <si>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</si>
  <si>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</si>
  <si>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</si>
  <si>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</si>
  <si>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</si>
  <si>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</si>
  <si>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</si>
  <si>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</si>
  <si>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</si>
  <si>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</si>
  <si>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</si>
  <si>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</si>
  <si>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</si>
  <si>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</si>
  <si>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</si>
  <si>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</si>
  <si>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</si>
  <si>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</si>
  <si>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</si>
  <si>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</si>
  <si>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</si>
  <si>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</si>
  <si>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</si>
  <si>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</si>
  <si>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</si>
  <si>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</si>
  <si>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</si>
  <si>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</si>
  <si>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</si>
  <si>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</si>
  <si>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</si>
  <si>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</si>
  <si>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</si>
  <si>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</si>
  <si>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</si>
  <si>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</si>
  <si>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</si>
  <si>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</si>
  <si>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</si>
  <si>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</si>
  <si>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</si>
  <si>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</si>
  <si>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</si>
  <si>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</si>
  <si>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</si>
  <si>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</si>
  <si>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</si>
  <si>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</si>
  <si>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</si>
  <si>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</si>
  <si>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</si>
  <si>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</si>
  <si>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</si>
  <si>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</si>
  <si>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</si>
  <si>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</si>
  <si>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</si>
  <si>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</si>
  <si>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</si>
  <si>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</si>
  <si>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</si>
  <si>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</si>
  <si>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</si>
  <si>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</si>
  <si>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</si>
  <si>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</si>
  <si>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</si>
  <si>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</si>
  <si>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</si>
  <si>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</si>
  <si>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</si>
  <si>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</si>
  <si>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</si>
  <si>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</si>
  <si>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</si>
  <si>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</si>
  <si>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</si>
  <si>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</si>
  <si>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</si>
  <si>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</si>
  <si>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</si>
  <si>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</si>
  <si>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</si>
  <si>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</si>
  <si>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</si>
  <si>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</si>
  <si>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</si>
  <si>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</si>
  <si>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</si>
  <si>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</si>
  <si>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</si>
  <si>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</si>
  <si>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</si>
  <si>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</si>
  <si>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</si>
  <si>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</si>
  <si>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</si>
  <si>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</si>
  <si>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</si>
  <si>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</si>
  <si>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</si>
  <si>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</si>
  <si>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</si>
  <si>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</si>
  <si>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</si>
  <si>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</si>
  <si>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</si>
  <si>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</si>
  <si>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</si>
  <si>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</si>
  <si>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</si>
  <si>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</si>
  <si>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</si>
  <si>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</si>
  <si>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</si>
  <si>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</si>
  <si>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</si>
  <si>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</si>
  <si>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</si>
  <si>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</si>
  <si>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</si>
  <si>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</si>
  <si>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</si>
  <si>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</si>
  <si>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</si>
  <si>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</si>
  <si>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</si>
  <si>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</si>
  <si>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</si>
  <si>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</si>
  <si>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</si>
  <si>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</si>
  <si>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</si>
  <si>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</si>
  <si>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</si>
  <si>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</si>
  <si>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</si>
  <si>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</si>
  <si>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</si>
  <si>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</si>
  <si>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</si>
  <si>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</si>
  <si>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</si>
  <si>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</si>
  <si>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</si>
  <si>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</si>
  <si>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</si>
  <si>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</si>
  <si>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</si>
  <si>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</si>
  <si>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</si>
  <si>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</si>
  <si>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</si>
  <si>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</si>
  <si>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</si>
  <si>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</si>
  <si>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</si>
  <si>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</si>
  <si>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</si>
  <si>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</si>
  <si>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</si>
  <si>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</si>
  <si>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</si>
  <si>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</si>
  <si>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</si>
  <si>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</si>
  <si>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</si>
  <si>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</si>
  <si>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</si>
  <si>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</si>
  <si>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</si>
  <si>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</si>
  <si>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</si>
  <si>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</si>
  <si>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</si>
  <si>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</si>
  <si>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</si>
  <si>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</si>
  <si>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</si>
  <si>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</si>
  <si>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</si>
  <si>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</si>
  <si>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</si>
  <si>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</si>
  <si>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</si>
  <si>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</si>
  <si>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</si>
  <si>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</si>
  <si>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</si>
  <si>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</si>
  <si>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</si>
  <si>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</si>
  <si>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</si>
  <si>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</si>
  <si>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</si>
  <si>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</si>
  <si>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</si>
  <si>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</si>
  <si>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</si>
  <si>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</si>
  <si>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</si>
  <si>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</si>
  <si>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</si>
  <si>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</si>
  <si>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</si>
  <si>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</si>
  <si>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</si>
  <si>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</si>
  <si>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</si>
  <si>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</si>
  <si>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</si>
  <si>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</si>
  <si>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</si>
  <si>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</si>
  <si>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</si>
  <si>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</si>
  <si>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</si>
  <si>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</si>
  <si>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</si>
  <si>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</si>
  <si>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</si>
  <si>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</si>
  <si>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</si>
  <si>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</si>
  <si>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</si>
  <si>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</si>
  <si>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</si>
  <si>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</si>
  <si>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</si>
  <si>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</si>
  <si>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</si>
  <si>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</si>
  <si>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</si>
  <si>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</si>
  <si>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</si>
  <si>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</si>
  <si>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</si>
  <si>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</si>
  <si>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</si>
  <si>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</si>
  <si>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</si>
  <si>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</si>
  <si>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</si>
  <si>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</si>
  <si>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</si>
  <si>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</si>
  <si>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</si>
  <si>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</si>
  <si>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</si>
  <si>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</si>
  <si>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</si>
  <si>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</si>
  <si>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</si>
  <si>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</si>
  <si>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</si>
  <si>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</si>
  <si>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</si>
  <si>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</si>
  <si>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</si>
  <si>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</si>
  <si>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</si>
  <si>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</si>
  <si>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</si>
  <si>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</si>
  <si>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</si>
  <si>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</si>
  <si>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</si>
  <si>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</si>
  <si>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</si>
  <si>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</si>
  <si>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</si>
  <si>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</si>
  <si>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</si>
  <si>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</si>
  <si>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</si>
  <si>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</si>
  <si>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</si>
  <si>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</si>
  <si>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</si>
  <si>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</si>
  <si>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</si>
  <si>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</si>
  <si>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</si>
  <si>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</si>
  <si>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</si>
  <si>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</si>
  <si>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</si>
  <si>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</si>
  <si>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</si>
  <si>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</si>
  <si>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</si>
  <si>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</si>
  <si>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</si>
  <si>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</si>
  <si>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</si>
  <si>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</si>
  <si>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</si>
  <si>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</si>
  <si>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</si>
  <si>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</si>
  <si>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</si>
  <si>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</si>
  <si>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</si>
  <si>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</si>
  <si>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</si>
  <si>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</si>
  <si>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</si>
  <si>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</si>
  <si>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</si>
  <si>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</si>
  <si>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</si>
  <si>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</si>
  <si>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</si>
  <si>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</si>
  <si>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</si>
  <si>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</si>
  <si>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</si>
  <si>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</si>
  <si>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</si>
  <si>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</si>
  <si>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</si>
  <si>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</si>
  <si>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</si>
  <si>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</si>
  <si>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</si>
  <si>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</si>
  <si>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</si>
  <si>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</si>
  <si>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</si>
  <si>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</si>
  <si>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</si>
  <si>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</si>
  <si>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</si>
  <si>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</si>
  <si>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</si>
  <si>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</si>
  <si>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</si>
  <si>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</si>
  <si>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</si>
  <si>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</si>
  <si>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</si>
  <si>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</si>
  <si>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</si>
  <si>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</si>
  <si>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</si>
  <si>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</si>
  <si>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</si>
  <si>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</si>
  <si>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</si>
  <si>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</si>
  <si>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</si>
  <si>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</si>
  <si>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</si>
  <si>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</si>
  <si>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</si>
  <si>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</si>
  <si>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</si>
  <si>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</si>
  <si>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</si>
  <si>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</si>
  <si>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</si>
  <si>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</si>
  <si>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</si>
  <si>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</si>
  <si>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</si>
  <si>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</si>
  <si>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</si>
  <si>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</si>
  <si>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</si>
  <si>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</si>
  <si>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</si>
  <si>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</si>
  <si>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</si>
  <si>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</si>
  <si>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</si>
  <si>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</si>
  <si>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</si>
  <si>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</si>
  <si>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</si>
  <si>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</si>
  <si>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</si>
  <si>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</si>
  <si>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</si>
  <si>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</si>
  <si>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</si>
  <si>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</si>
  <si>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</si>
  <si>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</si>
  <si>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</si>
  <si>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</si>
  <si>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</si>
  <si>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</si>
  <si>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</si>
  <si>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</si>
  <si>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</si>
  <si>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</si>
  <si>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</si>
  <si>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</si>
  <si>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</si>
  <si>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</si>
  <si>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</si>
  <si>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</si>
  <si>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</si>
  <si>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</si>
  <si>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</si>
  <si>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</si>
  <si>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</si>
  <si>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</si>
  <si>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</si>
  <si>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</si>
  <si>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</si>
  <si>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</si>
  <si>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</si>
  <si>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</si>
  <si>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</si>
  <si>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</si>
  <si>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</si>
  <si>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</si>
  <si>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</si>
  <si>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</si>
  <si>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</si>
  <si>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</si>
  <si>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</si>
  <si>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</si>
  <si>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</si>
  <si>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</si>
  <si>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</si>
  <si>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</si>
  <si>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</si>
  <si>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</si>
  <si>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</si>
  <si>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</si>
  <si>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</si>
  <si>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</si>
  <si>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</si>
  <si>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</si>
  <si>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</si>
  <si>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</si>
  <si>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</si>
  <si>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</si>
  <si>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</si>
  <si>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</si>
  <si>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</si>
  <si>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</si>
  <si>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</si>
  <si>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</si>
  <si>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</si>
  <si>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</si>
  <si>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</si>
  <si>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</si>
  <si>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</si>
  <si>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</si>
  <si>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</si>
  <si>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</si>
  <si>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</si>
  <si>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</si>
  <si>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</si>
  <si>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</si>
  <si>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</si>
  <si>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</si>
  <si>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</si>
  <si>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</si>
  <si>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</si>
  <si>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</si>
  <si>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</si>
  <si>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</si>
  <si>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</si>
  <si>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</si>
  <si>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</si>
  <si>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</si>
  <si>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</si>
  <si>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</si>
  <si>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</si>
  <si>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</si>
  <si>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</si>
  <si>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</si>
  <si>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</si>
  <si>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</si>
  <si>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</si>
  <si>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</si>
  <si>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</si>
  <si>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</si>
  <si>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</si>
  <si>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</si>
  <si>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</si>
  <si>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</si>
  <si>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</si>
  <si>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</si>
  <si>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</si>
  <si>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</si>
  <si>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</si>
  <si>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</si>
  <si>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</si>
  <si>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</si>
  <si>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</si>
  <si>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</si>
  <si>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</si>
  <si>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</si>
  <si>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</si>
  <si>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</si>
  <si>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</si>
  <si>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</si>
  <si>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</si>
  <si>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</si>
  <si>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</si>
  <si>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</si>
  <si>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</si>
  <si>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</si>
  <si>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</si>
  <si>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</si>
  <si>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</si>
  <si>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</si>
  <si>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</si>
  <si>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</si>
  <si>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</si>
  <si>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</si>
  <si>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</si>
  <si>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</si>
  <si>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</si>
  <si>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</si>
  <si>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</si>
  <si>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</si>
  <si>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</si>
  <si>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</si>
  <si>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</si>
  <si>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</si>
  <si>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</si>
  <si>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</si>
  <si>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</si>
  <si>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</si>
  <si>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</si>
  <si>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</si>
  <si>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</si>
  <si>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</si>
  <si>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</si>
  <si>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</si>
  <si>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</si>
  <si>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</si>
  <si>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</si>
  <si>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</si>
  <si>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</si>
  <si>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</si>
  <si>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</si>
  <si>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</si>
  <si>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</si>
  <si>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</si>
  <si>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</si>
  <si>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</si>
  <si>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</si>
  <si>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</si>
  <si>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</si>
  <si>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</si>
  <si>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</si>
  <si>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</si>
  <si>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</si>
  <si>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</si>
  <si>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</si>
  <si>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</si>
  <si>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</si>
  <si>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</si>
  <si>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</si>
  <si>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</si>
  <si>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</si>
  <si>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</si>
  <si>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</si>
  <si>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</si>
  <si>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</si>
  <si>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</si>
  <si>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</si>
  <si>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</si>
  <si>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</si>
  <si>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</si>
  <si>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</si>
  <si>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</si>
  <si>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</si>
  <si>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</si>
  <si>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</si>
  <si>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</si>
  <si>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</si>
  <si>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</si>
  <si>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</si>
  <si>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</si>
  <si>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</si>
  <si>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</si>
  <si>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</si>
  <si>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</si>
  <si>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</si>
  <si>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</si>
  <si>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</si>
  <si>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</si>
  <si>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</si>
  <si>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</si>
  <si>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</si>
  <si>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</si>
  <si>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</si>
  <si>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</si>
  <si>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</si>
  <si>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</si>
  <si>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</si>
  <si>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</si>
  <si>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</si>
  <si>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</si>
  <si>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</si>
  <si>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</si>
  <si>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</si>
  <si>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</si>
  <si>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</si>
  <si>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</si>
  <si>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</si>
  <si>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</si>
  <si>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</si>
  <si>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</si>
  <si>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</si>
  <si>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</si>
  <si>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</si>
  <si>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</si>
  <si>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</si>
  <si>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</si>
  <si>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</si>
  <si>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</si>
  <si>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</si>
  <si>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</si>
  <si>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</si>
  <si>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</si>
  <si>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</si>
  <si>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</si>
  <si>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</si>
  <si>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</si>
  <si>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</si>
  <si>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</si>
  <si>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</si>
  <si>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</si>
  <si>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</si>
  <si>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</si>
  <si>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</si>
  <si>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</si>
  <si>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</si>
  <si>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</si>
  <si>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</si>
  <si>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</si>
  <si>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</si>
  <si>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</si>
  <si>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</si>
  <si>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</si>
  <si>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</si>
  <si>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</si>
  <si>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</si>
  <si>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</si>
  <si>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</si>
  <si>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</si>
  <si>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</si>
  <si>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</si>
  <si>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</si>
  <si>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</si>
  <si>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</si>
  <si>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</si>
  <si>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</si>
  <si>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</si>
  <si>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</si>
  <si>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</si>
  <si>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</si>
  <si>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</si>
  <si>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</si>
  <si>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</si>
  <si>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</si>
  <si>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</si>
  <si>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</si>
  <si>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</si>
  <si>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</si>
  <si>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</si>
  <si>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</si>
  <si>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</si>
  <si>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</si>
  <si>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</si>
  <si>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</si>
  <si>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</si>
  <si>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</si>
  <si>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</si>
  <si>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</si>
  <si>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</si>
  <si>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</si>
  <si>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</si>
  <si>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</si>
  <si>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</si>
  <si>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</si>
  <si>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</si>
  <si>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</si>
  <si>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</si>
  <si>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</si>
  <si>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</si>
  <si>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</si>
  <si>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</si>
  <si>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</si>
  <si>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</si>
  <si>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</si>
  <si>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</si>
  <si>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</si>
  <si>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</si>
  <si>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</si>
  <si>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</si>
  <si>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</si>
  <si>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</si>
  <si>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</si>
  <si>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</si>
  <si>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</si>
  <si>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</si>
  <si>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</si>
  <si>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</si>
  <si>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</si>
  <si>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</si>
  <si>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</si>
  <si>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</si>
  <si>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</si>
  <si>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</si>
  <si>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</si>
  <si>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</si>
  <si>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</si>
  <si>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</si>
  <si>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</si>
  <si>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</si>
  <si>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</si>
  <si>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</si>
  <si>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</si>
  <si>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</si>
  <si>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</si>
  <si>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</si>
  <si>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</si>
  <si>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</si>
  <si>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</si>
  <si>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</si>
  <si>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</si>
  <si>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</si>
  <si>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</si>
  <si>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</si>
  <si>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</si>
  <si>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</si>
  <si>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</si>
  <si>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</si>
  <si>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</si>
  <si>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</si>
  <si>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</si>
  <si>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</si>
  <si>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</si>
  <si>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</si>
  <si>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</si>
  <si>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</si>
  <si>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</si>
  <si>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</si>
  <si>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</si>
  <si>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</si>
  <si>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</si>
  <si>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</si>
  <si>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</si>
  <si>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</si>
  <si>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</si>
  <si>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</si>
  <si>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</si>
  <si>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</si>
  <si>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</si>
  <si>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</si>
  <si>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</si>
  <si>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</si>
  <si>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</si>
  <si>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</si>
  <si>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</si>
  <si>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</si>
  <si>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</si>
  <si>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</si>
  <si>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</si>
  <si>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</si>
  <si>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</si>
  <si>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</si>
  <si>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</si>
  <si>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</si>
  <si>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</si>
  <si>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</si>
  <si>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</si>
  <si>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</si>
  <si>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</si>
  <si>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</si>
  <si>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</si>
  <si>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</si>
  <si>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</si>
  <si>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</si>
  <si>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</si>
  <si>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</si>
  <si>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</si>
  <si>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</si>
  <si>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</si>
  <si>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</si>
  <si>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</si>
  <si>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</si>
  <si>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</si>
  <si>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</si>
  <si>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</si>
  <si>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</si>
  <si>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</si>
  <si>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</si>
  <si>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</si>
  <si>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</si>
  <si>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</si>
  <si>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</si>
  <si>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</si>
  <si>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</si>
  <si>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</si>
  <si>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</si>
  <si>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</si>
  <si>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</si>
  <si>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</si>
  <si>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</si>
  <si>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</si>
  <si>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</si>
  <si>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</si>
  <si>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</si>
  <si>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</si>
  <si>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</si>
  <si>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</si>
  <si>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</si>
  <si>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</si>
  <si>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</si>
  <si>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</si>
  <si>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</si>
  <si>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</si>
  <si>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</si>
  <si>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</si>
  <si>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</si>
  <si>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</si>
  <si>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</si>
  <si>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</si>
  <si>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</si>
  <si>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</si>
  <si>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</si>
  <si>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</si>
  <si>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</si>
  <si>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</si>
  <si>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</si>
  <si>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</si>
  <si>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</si>
  <si>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</si>
  <si>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</si>
  <si>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</si>
  <si>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</si>
  <si>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</si>
  <si>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</si>
  <si>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</si>
  <si>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</si>
  <si>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</si>
  <si>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</si>
  <si>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</si>
  <si>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</si>
  <si>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</si>
  <si>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</si>
  <si>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</si>
  <si>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</si>
  <si>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</si>
  <si>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</si>
  <si>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</si>
  <si>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</si>
  <si>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</si>
  <si>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</si>
  <si>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</si>
  <si>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</si>
  <si>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</si>
  <si>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</si>
  <si>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</si>
  <si>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</si>
  <si>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</si>
  <si>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</si>
  <si>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</si>
  <si>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</si>
  <si>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</si>
  <si>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</si>
  <si>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</si>
  <si>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</si>
  <si>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</si>
  <si>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</si>
  <si>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</si>
  <si>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</si>
  <si>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</si>
  <si>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</si>
  <si>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</si>
  <si>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</si>
  <si>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</si>
  <si>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</si>
  <si>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</si>
  <si>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</si>
  <si>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</si>
  <si>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</si>
  <si>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</si>
  <si>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</si>
  <si>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</si>
  <si>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</si>
  <si>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</si>
  <si>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</si>
  <si>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</si>
  <si>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</si>
  <si>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</si>
  <si>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</si>
  <si>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</si>
  <si>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</si>
  <si>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</si>
  <si>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</si>
  <si>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</si>
  <si>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</si>
  <si>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</si>
  <si>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</si>
  <si>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</si>
  <si>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</si>
  <si>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</si>
  <si>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</si>
  <si>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</si>
  <si>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</si>
  <si>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</si>
  <si>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</si>
  <si>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</si>
  <si>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</si>
  <si>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</si>
  <si>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</si>
  <si>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</si>
  <si>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</si>
  <si>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</si>
  <si>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</si>
  <si>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</si>
  <si>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</si>
  <si>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</si>
  <si>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</si>
  <si>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</si>
  <si>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</si>
  <si>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</si>
  <si>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</si>
  <si>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</si>
  <si>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</si>
  <si>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</si>
  <si>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</si>
  <si>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</si>
  <si>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</si>
  <si>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</si>
  <si>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</si>
  <si>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</si>
  <si>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</si>
  <si>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</si>
  <si>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</si>
  <si>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</si>
  <si>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</si>
  <si>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</si>
  <si>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</si>
  <si>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</si>
  <si>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</si>
  <si>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</si>
  <si>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</si>
  <si>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</si>
  <si>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</si>
  <si>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</si>
  <si>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</si>
  <si>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</si>
  <si>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</si>
  <si>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</si>
  <si>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</si>
  <si>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</si>
  <si>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</si>
  <si>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</si>
  <si>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</si>
  <si>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</si>
  <si>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</si>
  <si>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</si>
  <si>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</si>
  <si>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</si>
  <si>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</si>
  <si>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</si>
  <si>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</si>
  <si>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</si>
  <si>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</si>
  <si>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</si>
  <si>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</si>
  <si>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</si>
  <si>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</si>
  <si>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</si>
  <si>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</si>
  <si>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</si>
  <si>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</si>
  <si>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</si>
  <si>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</si>
  <si>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</si>
  <si>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</si>
  <si>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</si>
  <si>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</si>
  <si>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</si>
  <si>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</si>
  <si>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</si>
  <si>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</si>
  <si>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</si>
  <si>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</si>
  <si>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</si>
  <si>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</si>
  <si>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</si>
  <si>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</si>
  <si>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</si>
  <si>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</si>
  <si>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</si>
  <si>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</si>
  <si>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</si>
  <si>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</si>
  <si>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</si>
  <si>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</si>
  <si>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</si>
  <si>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</si>
  <si>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</si>
  <si>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</si>
  <si>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</si>
  <si>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</si>
  <si>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</si>
  <si>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</si>
  <si>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</si>
  <si>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</si>
  <si>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</si>
  <si>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</si>
  <si>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</si>
  <si>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</si>
  <si>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</si>
  <si>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</si>
  <si>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</si>
  <si>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</si>
  <si>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</si>
  <si>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</si>
  <si>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</si>
  <si>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</si>
  <si>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</si>
  <si>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</si>
  <si>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</si>
  <si>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</si>
  <si>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</si>
  <si>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</si>
  <si>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</si>
  <si>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</si>
  <si>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</si>
  <si>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</si>
  <si>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</si>
  <si>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</si>
  <si>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</si>
  <si>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</si>
  <si>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</si>
  <si>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</si>
  <si>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</si>
  <si>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</si>
  <si>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</si>
  <si>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</si>
  <si>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</si>
  <si>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</si>
  <si>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</si>
  <si>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</si>
  <si>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</si>
  <si>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</si>
  <si>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</si>
  <si>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</si>
  <si>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</si>
  <si>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</si>
  <si>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</si>
  <si>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</si>
  <si>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</si>
  <si>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</si>
  <si>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</si>
  <si>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</si>
  <si>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</si>
  <si>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</si>
  <si>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</si>
  <si>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</si>
  <si>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</si>
  <si>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</si>
  <si>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</si>
  <si>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</si>
  <si>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</si>
  <si>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</si>
  <si>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</si>
  <si>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</si>
  <si>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</si>
  <si>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</si>
  <si>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</si>
  <si>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</si>
  <si>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</si>
  <si>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</si>
  <si>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</si>
  <si>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</si>
  <si>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</si>
  <si>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</si>
  <si>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</si>
  <si>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</si>
  <si>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</si>
  <si>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</si>
  <si>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</si>
  <si>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</si>
  <si>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</si>
  <si>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</si>
  <si>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</si>
  <si>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</si>
  <si>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</si>
  <si>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</si>
  <si>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</si>
  <si>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</si>
  <si>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</si>
  <si>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</si>
  <si>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</si>
  <si>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</si>
  <si>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</si>
  <si>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</si>
  <si>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</si>
  <si>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</si>
  <si>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</si>
  <si>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</si>
  <si>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</si>
  <si>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</si>
  <si>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</si>
  <si>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</si>
  <si>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</si>
  <si>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</si>
  <si>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</si>
  <si>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</si>
  <si>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</si>
  <si>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</si>
  <si>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</si>
  <si>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</si>
  <si>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</si>
  <si>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</si>
  <si>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</si>
  <si>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</si>
  <si>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</si>
  <si>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</si>
  <si>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</si>
  <si>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</si>
  <si>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</si>
  <si>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</si>
  <si>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</si>
  <si>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</si>
  <si>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</si>
  <si>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</si>
  <si>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</si>
  <si>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</si>
  <si>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</si>
  <si>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</si>
  <si>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</si>
  <si>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</si>
  <si>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</si>
  <si>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</si>
  <si>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</si>
  <si>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</si>
  <si>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</si>
  <si>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</si>
  <si>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</si>
  <si>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</si>
  <si>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</si>
  <si>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</si>
  <si>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</si>
  <si>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</si>
  <si>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</si>
  <si>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</si>
  <si>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</si>
  <si>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</si>
  <si>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</si>
  <si>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</si>
  <si>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</si>
  <si>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</si>
  <si>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</si>
  <si>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</si>
  <si>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</si>
  <si>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</si>
  <si>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</si>
  <si>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</si>
  <si>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</si>
  <si>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</si>
  <si>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</si>
  <si>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</si>
  <si>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</si>
  <si>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</si>
  <si>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</si>
  <si>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</si>
  <si>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</si>
  <si>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</si>
  <si>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</si>
  <si>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</si>
  <si>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</si>
  <si>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</si>
  <si>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</si>
  <si>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</si>
  <si>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</si>
  <si>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</si>
  <si>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</si>
  <si>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</si>
  <si>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</si>
  <si>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</si>
  <si>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</si>
  <si>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</si>
  <si>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</si>
  <si>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</si>
  <si>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</si>
  <si>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</si>
  <si>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</si>
  <si>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</si>
  <si>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</si>
  <si>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</si>
  <si>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</si>
  <si>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</si>
  <si>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</si>
  <si>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</si>
  <si>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</si>
  <si>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</si>
  <si>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</si>
  <si>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</si>
  <si>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</si>
  <si>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</si>
  <si>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</si>
  <si>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</si>
  <si>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</si>
  <si>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</si>
  <si>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</si>
  <si>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</si>
  <si>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</si>
  <si>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</si>
  <si>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</si>
  <si>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</si>
  <si>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</si>
  <si>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</si>
  <si>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</si>
  <si>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</si>
  <si>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</si>
  <si>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</si>
  <si>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</si>
  <si>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</si>
  <si>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</si>
  <si>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</si>
  <si>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</si>
  <si>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</si>
  <si>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</si>
  <si>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</si>
  <si>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</si>
  <si>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</si>
  <si>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</si>
  <si>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</si>
  <si>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</si>
  <si>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</si>
  <si>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</si>
  <si>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</si>
  <si>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</si>
  <si>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</si>
  <si>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</si>
  <si>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</si>
  <si>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</si>
  <si>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</si>
  <si>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</si>
  <si>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</si>
  <si>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</si>
  <si>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</si>
  <si>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</si>
  <si>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</si>
  <si>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</si>
  <si>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</si>
  <si>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</si>
  <si>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</si>
  <si>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</si>
  <si>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</si>
  <si>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</si>
  <si>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</si>
  <si>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</si>
  <si>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</si>
  <si>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</si>
  <si>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</si>
  <si>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</si>
  <si>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</si>
  <si>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</si>
  <si>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</si>
  <si>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</si>
  <si>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</si>
  <si>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</si>
  <si>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</si>
  <si>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</si>
  <si>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</si>
  <si>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</si>
  <si>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</si>
  <si>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</si>
  <si>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</si>
  <si>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</si>
  <si>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</si>
  <si>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</si>
  <si>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</si>
  <si>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</si>
  <si>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</si>
  <si>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</si>
  <si>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</si>
  <si>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</si>
  <si>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</si>
  <si>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</si>
  <si>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</si>
  <si>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</si>
  <si>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</si>
  <si>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</si>
  <si>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</si>
  <si>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</si>
  <si>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</si>
  <si>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</si>
  <si>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</si>
  <si>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</si>
  <si>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</si>
  <si>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</si>
  <si>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</si>
  <si>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</si>
  <si>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</si>
  <si>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</si>
  <si>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</si>
  <si>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</si>
  <si>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</si>
  <si>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</si>
  <si>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</si>
  <si>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</si>
  <si>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</si>
  <si>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</si>
  <si>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</si>
  <si>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</si>
  <si>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</si>
  <si>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</si>
  <si>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</si>
  <si>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</si>
  <si>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</si>
  <si>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</si>
  <si>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</si>
  <si>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</si>
  <si>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</si>
  <si>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</si>
  <si>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</si>
  <si>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</si>
  <si>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</si>
  <si>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</si>
  <si>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</si>
  <si>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</si>
  <si>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</si>
  <si>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</si>
  <si>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</si>
  <si>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</si>
  <si>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</si>
  <si>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</si>
  <si>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</si>
  <si>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</si>
  <si>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</si>
  <si>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</si>
  <si>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</si>
  <si>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</si>
  <si>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</si>
  <si>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</si>
  <si>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</si>
  <si>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</si>
  <si>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</si>
  <si>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</si>
  <si>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</si>
  <si>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</si>
  <si>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</si>
  <si>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</si>
  <si>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</si>
  <si>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</si>
  <si>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</si>
  <si>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</si>
  <si>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</si>
  <si>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</si>
  <si>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</si>
  <si>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</si>
  <si>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</si>
  <si>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</si>
  <si>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</si>
  <si>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</si>
  <si>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</si>
  <si>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</si>
  <si>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</si>
  <si>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</si>
  <si>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</si>
  <si>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</si>
  <si>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</si>
  <si>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</si>
  <si>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</si>
  <si>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</si>
  <si>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</si>
  <si>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</si>
  <si>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</si>
  <si>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</si>
  <si>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</si>
  <si>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</si>
  <si>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</si>
  <si>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</si>
  <si>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</si>
  <si>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</si>
  <si>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</si>
  <si>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</si>
  <si>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</si>
  <si>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</si>
  <si>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</si>
  <si>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</si>
  <si>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</si>
  <si>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</si>
  <si>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</si>
  <si>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</si>
  <si>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</si>
  <si>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</si>
  <si>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</si>
  <si>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</si>
  <si>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</si>
  <si>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</si>
  <si>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</si>
  <si>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</si>
  <si>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</si>
  <si>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</si>
  <si>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</si>
  <si>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</si>
  <si>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</si>
  <si>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</si>
  <si>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</si>
  <si>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</si>
  <si>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</si>
  <si>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</si>
  <si>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</si>
  <si>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</si>
  <si>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</si>
  <si>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</si>
  <si>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</si>
  <si>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</si>
  <si>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</si>
  <si>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</si>
  <si>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</si>
  <si>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</si>
  <si>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</si>
  <si>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</si>
  <si>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</si>
  <si>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</si>
  <si>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</si>
  <si>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</si>
  <si>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</si>
  <si>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</si>
  <si>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</si>
  <si>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</si>
  <si>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</si>
  <si>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</si>
  <si>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</si>
  <si>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</si>
  <si>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</si>
  <si>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</si>
  <si>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</si>
  <si>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</si>
  <si>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</si>
  <si>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</si>
  <si>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</si>
  <si>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</si>
  <si>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</si>
  <si>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</si>
  <si>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</si>
  <si>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</si>
  <si>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</si>
  <si>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</si>
  <si>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</si>
  <si>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</si>
  <si>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</si>
  <si>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</si>
  <si>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</si>
  <si>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</si>
  <si>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</si>
  <si>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</si>
  <si>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</si>
  <si>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</si>
  <si>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</si>
  <si>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</si>
  <si>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</si>
  <si>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</si>
  <si>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</si>
  <si>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</si>
  <si>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</si>
  <si>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</si>
  <si>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</si>
  <si>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</si>
  <si>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</si>
  <si>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</si>
  <si>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</si>
  <si>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</si>
  <si>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</si>
  <si>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</si>
  <si>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</si>
  <si>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</si>
  <si>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</si>
  <si>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</si>
  <si>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</si>
  <si>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</si>
  <si>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</si>
  <si>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</si>
  <si>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</si>
  <si>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</si>
  <si>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</si>
  <si>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</si>
  <si>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</si>
  <si>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</si>
  <si>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</si>
  <si>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</si>
  <si>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</si>
  <si>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</si>
  <si>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</si>
  <si>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</si>
  <si>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</si>
  <si>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</si>
  <si>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</si>
  <si>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</si>
  <si>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</si>
  <si>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</si>
  <si>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</si>
  <si>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</si>
  <si>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</si>
  <si>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</si>
  <si>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</si>
  <si>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</si>
  <si>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</si>
  <si>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</si>
  <si>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</si>
  <si>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</si>
  <si>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</si>
  <si>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</si>
  <si>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</si>
  <si>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</si>
  <si>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</si>
  <si>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</si>
  <si>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</si>
  <si>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</si>
  <si>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</si>
  <si>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</si>
  <si>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</si>
  <si>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</si>
  <si>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</si>
  <si>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</si>
  <si>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</si>
  <si>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</si>
  <si>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</si>
  <si>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</si>
  <si>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</si>
  <si>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</si>
  <si>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</si>
  <si>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</si>
  <si>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</si>
  <si>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</si>
  <si>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</si>
  <si>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</si>
  <si>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</si>
  <si>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</si>
  <si>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</si>
  <si>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</si>
  <si>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</si>
  <si>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</si>
  <si>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</si>
  <si>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</si>
  <si>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</si>
  <si>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</si>
  <si>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</si>
  <si>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</si>
  <si>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</si>
  <si>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</si>
  <si>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</si>
  <si>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</si>
  <si>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</si>
  <si>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</si>
  <si>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</si>
  <si>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</si>
  <si>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</si>
  <si>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</si>
  <si>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</si>
  <si>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</si>
  <si>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</si>
  <si>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</si>
  <si>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</si>
  <si>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</si>
  <si>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</si>
  <si>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</si>
  <si>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</si>
  <si>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</si>
  <si>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</si>
  <si>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</si>
  <si>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</si>
  <si>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</si>
  <si>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</si>
  <si>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</si>
  <si>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</si>
  <si>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</si>
  <si>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</si>
  <si>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</si>
  <si>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</si>
  <si>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</si>
  <si>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</si>
  <si>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</si>
  <si>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</si>
  <si>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</si>
  <si>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</si>
  <si>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</si>
  <si>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</si>
  <si>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</si>
  <si>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</si>
  <si>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</si>
  <si>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</si>
  <si>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</si>
  <si>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</si>
  <si>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</si>
  <si>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</si>
  <si>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</si>
  <si>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</si>
  <si>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</si>
  <si>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</si>
  <si>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</si>
  <si>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</si>
  <si>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</si>
  <si>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</si>
  <si>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</si>
  <si>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</si>
  <si>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</si>
  <si>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</si>
  <si>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</si>
  <si>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</si>
  <si>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</si>
  <si>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</si>
  <si>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</si>
  <si>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</si>
  <si>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</si>
  <si>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</si>
  <si>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</si>
  <si>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</si>
  <si>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</si>
  <si>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</si>
  <si>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</si>
  <si>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</si>
  <si>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</si>
  <si>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</si>
  <si>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</si>
  <si>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</si>
  <si>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</si>
  <si>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</si>
  <si>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</si>
  <si>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</si>
  <si>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</si>
  <si>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</si>
  <si>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</si>
  <si>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</si>
  <si>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</si>
  <si>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</si>
  <si>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</si>
  <si>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</si>
  <si>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</si>
  <si>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</si>
  <si>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</si>
  <si>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</si>
  <si>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</si>
  <si>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</si>
  <si>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</si>
  <si>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</si>
  <si>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</si>
  <si>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</si>
  <si>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</si>
  <si>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</si>
  <si>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</si>
  <si>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</si>
  <si>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</si>
  <si>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</si>
  <si>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</si>
  <si>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</si>
  <si>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</si>
  <si>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</si>
  <si>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</si>
  <si>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</si>
  <si>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</si>
  <si>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</si>
  <si>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</si>
  <si>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</si>
  <si>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</si>
  <si>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</si>
  <si>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</si>
  <si>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</si>
  <si>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</si>
  <si>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</si>
  <si>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</si>
  <si>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</si>
  <si>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</si>
  <si>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</si>
  <si>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</si>
  <si>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</si>
  <si>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</si>
  <si>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</si>
  <si>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</si>
  <si>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</si>
  <si>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</si>
  <si>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</si>
  <si>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</si>
  <si>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</si>
  <si>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</si>
  <si>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</si>
  <si>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</si>
  <si>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</si>
  <si>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</si>
  <si>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</si>
  <si>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</si>
  <si>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</si>
  <si>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</si>
  <si>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</si>
  <si>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</si>
  <si>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</si>
  <si>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</si>
  <si>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</si>
  <si>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</si>
  <si>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</si>
  <si>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</si>
  <si>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</si>
  <si>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</si>
  <si>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</si>
  <si>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</si>
  <si>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</si>
  <si>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</si>
  <si>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</si>
  <si>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</si>
  <si>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</si>
  <si>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</si>
  <si>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</si>
  <si>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</si>
  <si>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</si>
  <si>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</si>
  <si>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</si>
  <si>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</si>
  <si>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</si>
  <si>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</si>
  <si>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</si>
  <si>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</si>
  <si>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</si>
  <si>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</si>
  <si>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</si>
  <si>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</si>
  <si>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</si>
  <si>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</si>
  <si>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</si>
  <si>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</si>
  <si>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</si>
  <si>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</si>
  <si>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</si>
  <si>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</si>
  <si>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</si>
  <si>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</si>
  <si>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</si>
  <si>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</si>
  <si>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</si>
  <si>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</si>
  <si>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</si>
  <si>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</si>
  <si>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</si>
  <si>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</si>
  <si>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</si>
  <si>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</si>
  <si>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</si>
  <si>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</si>
  <si>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</si>
  <si>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</si>
  <si>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</si>
  <si>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</si>
  <si>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</si>
  <si>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</si>
  <si>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</si>
  <si>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</si>
  <si>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</si>
  <si>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</si>
  <si>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</si>
  <si>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</si>
  <si>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</si>
  <si>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</si>
  <si>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</si>
  <si>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</si>
  <si>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</si>
  <si>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</si>
  <si>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</si>
  <si>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</si>
  <si>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</si>
  <si>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</si>
  <si>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</si>
  <si>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</si>
  <si>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</si>
  <si>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</si>
  <si>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</si>
  <si>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</si>
  <si>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</si>
  <si>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</si>
  <si>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</si>
  <si>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</si>
  <si>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</si>
  <si>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</si>
  <si>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</si>
  <si>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</si>
  <si>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</si>
  <si>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</si>
  <si>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</si>
  <si>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</si>
  <si>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</si>
  <si>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</si>
  <si>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</si>
  <si>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</si>
  <si>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</si>
  <si>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</si>
  <si>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</si>
  <si>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</si>
  <si>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</si>
  <si>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</si>
  <si>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</si>
  <si>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</si>
  <si>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</si>
  <si>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</si>
  <si>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</si>
  <si>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</si>
  <si>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</si>
  <si>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</si>
  <si>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</si>
  <si>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</si>
  <si>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</si>
  <si>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</si>
  <si>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</si>
  <si>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</si>
  <si>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</si>
  <si>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</si>
  <si>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</si>
  <si>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</si>
  <si>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</si>
  <si>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</si>
  <si>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</si>
  <si>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</si>
  <si>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</si>
  <si>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</si>
  <si>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</si>
  <si>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</si>
  <si>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</si>
  <si>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</si>
  <si>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</si>
  <si>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</si>
  <si>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</si>
  <si>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</si>
  <si>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</si>
  <si>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</si>
  <si>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</si>
  <si>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</si>
  <si>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</si>
  <si>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</si>
  <si>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</si>
  <si>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</si>
  <si>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</si>
  <si>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</si>
  <si>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</si>
  <si>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</si>
  <si>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</si>
  <si>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</si>
  <si>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</si>
  <si>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</si>
  <si>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</si>
  <si>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</si>
  <si>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</si>
  <si>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</si>
  <si>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</si>
  <si>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</si>
  <si>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</si>
  <si>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</si>
  <si>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</si>
  <si>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</si>
  <si>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</si>
  <si>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</si>
  <si>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</si>
  <si>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</si>
  <si>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</si>
  <si>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</si>
  <si>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</si>
  <si>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</si>
  <si>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</si>
  <si>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</si>
  <si>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</si>
  <si>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</si>
  <si>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</si>
  <si>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</si>
  <si>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</si>
  <si>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</si>
  <si>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</si>
  <si>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</si>
  <si>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</si>
  <si>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</si>
  <si>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</si>
  <si>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</si>
  <si>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</si>
  <si>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</si>
  <si>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</si>
  <si>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</si>
  <si>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</si>
  <si>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</si>
  <si>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</si>
  <si>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</si>
  <si>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</si>
  <si>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</si>
  <si>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</si>
  <si>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</si>
  <si>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</si>
  <si>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</si>
  <si>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</si>
  <si>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</si>
  <si>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</si>
  <si>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</si>
  <si>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</si>
  <si>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</si>
  <si>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</si>
  <si>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</si>
  <si>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</si>
  <si>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</si>
  <si>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</si>
  <si>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</si>
  <si>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</si>
  <si>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</si>
  <si>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</si>
  <si>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</si>
  <si>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</si>
  <si>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</si>
  <si>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</si>
  <si>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</si>
  <si>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</si>
  <si>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</si>
  <si>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</si>
  <si>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</si>
  <si>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</si>
  <si>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</si>
  <si>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</si>
  <si>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</si>
  <si>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</si>
  <si>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</si>
  <si>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</si>
  <si>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</si>
  <si>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</si>
  <si>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</si>
  <si>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</si>
  <si>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</si>
  <si>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</si>
  <si>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</si>
  <si>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</si>
  <si>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</si>
  <si>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</si>
  <si>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</si>
  <si>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</si>
  <si>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</si>
  <si>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</si>
  <si>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</si>
  <si>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</si>
  <si>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</si>
  <si>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</si>
  <si>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</si>
  <si>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</si>
  <si>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</si>
  <si>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</si>
  <si>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</si>
  <si>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</si>
  <si>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</si>
  <si>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</si>
  <si>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</si>
  <si>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</si>
  <si>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</si>
  <si>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</si>
  <si>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</si>
  <si>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</si>
  <si>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</si>
  <si>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</si>
  <si>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</si>
  <si>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</si>
  <si>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</si>
  <si>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</si>
  <si>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</si>
  <si>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</si>
  <si>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</si>
  <si>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</si>
  <si>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</si>
  <si>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</si>
  <si>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</si>
  <si>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</si>
  <si>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</si>
  <si>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</si>
  <si>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</si>
  <si>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</si>
  <si>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</si>
  <si>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</si>
  <si>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</si>
  <si>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</si>
  <si>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</si>
  <si>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</si>
  <si>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</si>
  <si>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</si>
  <si>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</si>
  <si>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</si>
  <si>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</si>
  <si>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</si>
  <si>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</si>
  <si>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</si>
  <si>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</si>
  <si>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</si>
  <si>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</si>
  <si>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</si>
  <si>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</si>
  <si>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</si>
  <si>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</si>
  <si>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</si>
  <si>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</si>
  <si>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</si>
  <si>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</si>
  <si>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</si>
  <si>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</si>
  <si>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</si>
  <si>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</si>
  <si>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</si>
  <si>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</si>
  <si>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</si>
  <si>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</si>
  <si>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</si>
  <si>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</si>
  <si>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</si>
  <si>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</si>
  <si>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</si>
  <si>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</si>
  <si>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</si>
  <si>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</si>
  <si>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</si>
  <si>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</si>
  <si>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</si>
  <si>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</si>
  <si>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</si>
  <si>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</si>
  <si>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</si>
  <si>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</si>
  <si>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</si>
  <si>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</si>
  <si>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</si>
  <si>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</si>
  <si>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</si>
  <si>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</si>
  <si>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</si>
  <si>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</si>
  <si>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</si>
  <si>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</si>
  <si>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</si>
  <si>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</si>
  <si>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</si>
  <si>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</si>
  <si>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</si>
  <si>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</si>
  <si>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</si>
  <si>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</si>
  <si>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</si>
  <si>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</si>
  <si>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</si>
  <si>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</si>
  <si>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</si>
  <si>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</si>
  <si>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</si>
  <si>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</si>
  <si>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</si>
  <si>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</si>
  <si>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</si>
  <si>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</si>
  <si>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</si>
  <si>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</si>
  <si>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</si>
  <si>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</si>
  <si>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</si>
  <si>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</si>
  <si>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</si>
  <si>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</si>
  <si>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</si>
  <si>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</si>
  <si>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</si>
  <si>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</si>
  <si>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</si>
  <si>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</si>
  <si>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</si>
  <si>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</si>
  <si>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</si>
  <si>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</si>
  <si>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</si>
  <si>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</si>
  <si>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</si>
  <si>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</si>
  <si>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</si>
  <si>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</si>
  <si>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</si>
  <si>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</si>
  <si>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</si>
  <si>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</si>
  <si>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</si>
  <si>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</si>
  <si>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</si>
  <si>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</si>
  <si>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</si>
  <si>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</si>
  <si>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</si>
  <si>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</si>
  <si>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</si>
  <si>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</si>
  <si>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</si>
  <si>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</si>
  <si>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</si>
  <si>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</si>
  <si>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</si>
  <si>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</si>
  <si>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</si>
  <si>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</si>
  <si>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</si>
  <si>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</si>
  <si>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</si>
  <si>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</si>
  <si>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</si>
  <si>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</si>
  <si>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</si>
  <si>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</si>
  <si>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</si>
  <si>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</si>
  <si>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</si>
  <si>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</si>
  <si>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</si>
  <si>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</si>
  <si>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</si>
  <si>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</si>
  <si>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</si>
  <si>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</si>
  <si>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</si>
  <si>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</si>
  <si>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</si>
  <si>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</si>
  <si>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</si>
  <si>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</si>
  <si>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</si>
  <si>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</si>
  <si>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</si>
  <si>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</si>
  <si>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</si>
  <si>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</si>
  <si>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</si>
  <si>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</si>
  <si>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</si>
  <si>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</si>
  <si>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</si>
  <si>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</si>
  <si>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</si>
  <si>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</si>
  <si>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</si>
  <si>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</si>
  <si>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</si>
  <si>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</si>
  <si>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</si>
  <si>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</si>
  <si>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</si>
  <si>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</si>
  <si>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</si>
  <si>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</si>
  <si>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</si>
  <si>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</si>
  <si>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</si>
  <si>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</si>
  <si>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</si>
  <si>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</si>
  <si>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</si>
  <si>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</si>
  <si>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</si>
  <si>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</si>
  <si>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</si>
  <si>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</si>
  <si>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</si>
  <si>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</si>
  <si>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</si>
  <si>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</si>
  <si>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</si>
  <si>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</si>
  <si>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</si>
  <si>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</si>
  <si>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</si>
  <si>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</si>
  <si>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</si>
  <si>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</si>
  <si>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</si>
  <si>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</si>
  <si>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</si>
  <si>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</si>
  <si>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</si>
  <si>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</si>
  <si>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</si>
  <si>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</si>
  <si>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</si>
  <si>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</si>
  <si>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</si>
  <si>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</si>
  <si>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</si>
  <si>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</si>
  <si>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</si>
  <si>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</si>
  <si>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</si>
  <si>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</si>
  <si>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</si>
  <si>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</si>
  <si>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</si>
  <si>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</si>
  <si>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</si>
  <si>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</si>
  <si>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</si>
  <si>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</si>
  <si>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</si>
  <si>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</si>
  <si>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</si>
  <si>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</si>
  <si>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</si>
  <si>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</si>
  <si>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</si>
  <si>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</si>
  <si>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</si>
  <si>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</si>
  <si>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</si>
  <si>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</si>
  <si>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</si>
  <si>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</si>
  <si>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</si>
  <si>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</si>
  <si>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</si>
  <si>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</si>
  <si>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</si>
  <si>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</si>
  <si>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</si>
  <si>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</si>
  <si>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</si>
  <si>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</si>
  <si>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</si>
  <si>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</si>
  <si>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</si>
  <si>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</si>
  <si>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</si>
  <si>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</si>
  <si>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</si>
  <si>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</si>
  <si>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</si>
  <si>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</si>
  <si>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</si>
  <si>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</si>
  <si>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</si>
  <si>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</si>
  <si>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</si>
  <si>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</si>
  <si>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</si>
  <si>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</si>
  <si>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</si>
  <si>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</si>
  <si>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</si>
  <si>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</si>
  <si>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</si>
  <si>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</si>
  <si>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</si>
  <si>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</si>
  <si>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</si>
  <si>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</si>
  <si>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</si>
  <si>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</si>
  <si>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</si>
  <si>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</si>
  <si>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</si>
  <si>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</si>
  <si>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</si>
  <si>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</si>
  <si>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</si>
  <si>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</si>
  <si>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</si>
  <si>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</si>
  <si>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</si>
  <si>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</si>
  <si>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</si>
  <si>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</si>
  <si>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</si>
  <si>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</si>
  <si>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</si>
  <si>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</si>
  <si>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</si>
  <si>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</si>
  <si>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</si>
  <si>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</si>
  <si>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</si>
  <si>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</si>
  <si>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</si>
  <si>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</si>
  <si>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</si>
  <si>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</si>
  <si>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</si>
  <si>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</si>
  <si>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</si>
  <si>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</si>
  <si>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</si>
  <si>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</si>
  <si>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</si>
  <si>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</si>
  <si>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</si>
  <si>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</si>
  <si>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</si>
  <si>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</si>
  <si>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</si>
  <si>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</si>
  <si>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</si>
  <si>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</si>
  <si>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</si>
  <si>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</si>
  <si>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</si>
  <si>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</si>
  <si>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</si>
  <si>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</si>
  <si>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</si>
  <si>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</si>
  <si>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</si>
  <si>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</si>
  <si>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</si>
  <si>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</si>
  <si>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</si>
  <si>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</si>
  <si>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</si>
  <si>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</si>
  <si>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</si>
  <si>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</si>
  <si>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</si>
  <si>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</si>
  <si>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</si>
  <si>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</si>
  <si>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</si>
  <si>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</si>
  <si>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</si>
  <si>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</si>
  <si>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</si>
  <si>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</si>
  <si>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</si>
  <si>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</si>
  <si>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</si>
  <si>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</si>
  <si>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</si>
  <si>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</si>
  <si>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</si>
  <si>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</si>
  <si>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</si>
  <si>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</si>
  <si>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</si>
  <si>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</si>
  <si>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</si>
  <si>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</si>
  <si>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</si>
  <si>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</si>
  <si>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</si>
  <si>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</si>
  <si>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</si>
  <si>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</si>
  <si>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</si>
  <si>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</si>
  <si>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</si>
  <si>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</si>
  <si>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</si>
  <si>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</si>
  <si>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</si>
  <si>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</si>
  <si>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</si>
  <si>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</si>
  <si>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</si>
  <si>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</si>
  <si>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</si>
  <si>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</si>
  <si>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</si>
  <si>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</si>
  <si>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</si>
  <si>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</si>
  <si>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</si>
  <si>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</si>
  <si>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</si>
  <si>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</si>
  <si>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</si>
  <si>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</si>
  <si>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</si>
  <si>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</si>
  <si>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</si>
  <si>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</si>
  <si>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</si>
  <si>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</si>
  <si>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</si>
  <si>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</si>
  <si>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</si>
  <si>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</si>
  <si>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</si>
  <si>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</si>
  <si>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</si>
  <si>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</si>
  <si>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</si>
  <si>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</si>
  <si>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</si>
  <si>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</si>
  <si>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</si>
  <si>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</si>
  <si>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</si>
  <si>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</si>
  <si>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</si>
  <si>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</si>
  <si>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</si>
  <si>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</si>
  <si>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</si>
  <si>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</si>
  <si>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</si>
  <si>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</si>
  <si>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</si>
  <si>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</si>
  <si>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</si>
  <si>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</si>
  <si>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</si>
  <si>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</si>
  <si>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</si>
  <si>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</si>
  <si>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</si>
  <si>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</si>
  <si>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</si>
  <si>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</si>
  <si>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</si>
  <si>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</si>
  <si>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</si>
  <si>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</si>
  <si>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</si>
  <si>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</si>
  <si>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</si>
  <si>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</si>
  <si>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</si>
  <si>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</si>
  <si>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</si>
  <si>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</si>
  <si>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</si>
  <si>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</si>
  <si>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</si>
  <si>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</si>
  <si>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</si>
  <si>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</si>
  <si>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</si>
  <si>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</si>
  <si>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</si>
  <si>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</si>
  <si>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</si>
  <si>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</si>
  <si>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</si>
  <si>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</si>
  <si>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</si>
  <si>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</si>
  <si>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</si>
  <si>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</si>
  <si>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</si>
  <si>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</si>
  <si>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</si>
  <si>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</si>
  <si>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</si>
  <si>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</si>
  <si>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</si>
  <si>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</si>
  <si>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</si>
  <si>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</si>
  <si>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</si>
  <si>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</si>
  <si>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</si>
  <si>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</si>
  <si>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</si>
  <si>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</si>
  <si>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</si>
  <si>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</si>
  <si>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</si>
  <si>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</si>
  <si>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</si>
  <si>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</si>
  <si>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</si>
  <si>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</si>
  <si>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</si>
  <si>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</si>
  <si>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</si>
  <si>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</si>
  <si>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</si>
  <si>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</si>
  <si>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</si>
  <si>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</si>
  <si>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</si>
  <si>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</si>
  <si>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</si>
  <si>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</si>
  <si>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</si>
  <si>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</si>
  <si>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</si>
  <si>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</si>
  <si>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</si>
  <si>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</si>
  <si>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</si>
  <si>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</si>
  <si>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</si>
  <si>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</si>
  <si>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</si>
  <si>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</si>
  <si>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</si>
  <si>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</si>
  <si>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</si>
  <si>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</si>
  <si>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</si>
  <si>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</si>
  <si>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</si>
  <si>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</si>
  <si>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</si>
  <si>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</si>
  <si>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</si>
  <si>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</si>
  <si>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</si>
  <si>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</si>
  <si>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</si>
  <si>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</si>
  <si>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</si>
  <si>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</si>
  <si>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</si>
  <si>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</si>
  <si>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</si>
  <si>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</si>
  <si>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</si>
  <si>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</si>
  <si>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</si>
  <si>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</si>
  <si>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</si>
  <si>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</si>
  <si>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</si>
  <si>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</si>
  <si>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</si>
  <si>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</si>
  <si>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</si>
  <si>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</si>
  <si>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</si>
  <si>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</si>
  <si>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</si>
  <si>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</si>
  <si>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</si>
  <si>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</si>
  <si>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</si>
  <si>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</si>
  <si>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</si>
  <si>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</si>
  <si>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</si>
  <si>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</si>
  <si>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</si>
  <si>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</si>
  <si>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</si>
  <si>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</si>
  <si>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</si>
  <si>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</si>
  <si>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</si>
  <si>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</si>
  <si>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</si>
  <si>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</si>
  <si>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</si>
  <si>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</si>
  <si>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</si>
  <si>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</si>
  <si>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</si>
  <si>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</si>
  <si>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</si>
  <si>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</si>
  <si>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</si>
  <si>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</si>
  <si>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</si>
  <si>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</si>
  <si>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</si>
  <si>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</si>
  <si>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</si>
  <si>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</si>
  <si>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</si>
  <si>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</si>
  <si>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</si>
  <si>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</si>
  <si>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</si>
  <si>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</si>
  <si>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</si>
  <si>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</si>
  <si>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</si>
  <si>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</si>
  <si>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</si>
  <si>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</si>
  <si>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</si>
  <si>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</si>
  <si>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</si>
  <si>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</si>
  <si>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</si>
  <si>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</si>
  <si>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</si>
  <si>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</si>
  <si>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</si>
  <si>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</si>
  <si>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</si>
  <si>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</si>
  <si>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</si>
  <si>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</si>
  <si>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</si>
  <si>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</si>
  <si>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</si>
  <si>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</si>
  <si>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</si>
  <si>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</si>
  <si>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</si>
  <si>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</si>
  <si>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</si>
  <si>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</si>
  <si>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</si>
  <si>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</si>
  <si>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</si>
  <si>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</si>
  <si>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</si>
  <si>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</si>
  <si>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</si>
  <si>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</si>
  <si>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</si>
  <si>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</si>
  <si>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</si>
  <si>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</si>
  <si>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</si>
  <si>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</si>
  <si>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</si>
  <si>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</si>
  <si>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</si>
  <si>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</si>
  <si>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</si>
  <si>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</si>
  <si>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</si>
  <si>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</si>
  <si>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</si>
  <si>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</si>
  <si>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</si>
  <si>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</si>
  <si>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</si>
  <si>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</si>
  <si>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</si>
  <si>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</si>
  <si>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</si>
  <si>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</si>
  <si>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</si>
  <si>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</si>
  <si>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</si>
  <si>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</si>
  <si>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</si>
  <si>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</si>
  <si>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</si>
  <si>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</si>
  <si>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</si>
  <si>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</si>
  <si>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</si>
  <si>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</si>
  <si>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</si>
  <si>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</si>
  <si>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</si>
  <si>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</si>
  <si>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</si>
  <si>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</si>
  <si>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</si>
  <si>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</si>
  <si>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</si>
  <si>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</si>
  <si>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</si>
  <si>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</si>
  <si>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</si>
  <si>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</si>
  <si>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</si>
  <si>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</si>
  <si>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</si>
  <si>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</si>
  <si>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</si>
  <si>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</si>
  <si>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</si>
  <si>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</si>
  <si>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</si>
  <si>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</si>
  <si>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</si>
  <si>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</si>
  <si>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</si>
  <si>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</si>
  <si>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</si>
  <si>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</si>
  <si>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</si>
  <si>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</si>
  <si>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</si>
  <si>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</si>
  <si>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</si>
  <si>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</si>
  <si>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</si>
  <si>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</si>
  <si>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</si>
  <si>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</si>
  <si>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</si>
  <si>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</si>
  <si>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</si>
  <si>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</si>
  <si>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</si>
  <si>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</si>
  <si>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</si>
  <si>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</si>
  <si>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</si>
  <si>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</si>
  <si>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</si>
  <si>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</si>
  <si>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</si>
  <si>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</si>
  <si>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</si>
  <si>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</si>
  <si>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</si>
  <si>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</si>
  <si>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</si>
  <si>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</si>
  <si>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</si>
  <si>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</si>
  <si>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</si>
  <si>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</si>
  <si>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</si>
  <si>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</si>
  <si>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</si>
  <si>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</si>
  <si>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</si>
  <si>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</si>
  <si>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</si>
  <si>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</si>
  <si>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</si>
  <si>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</si>
  <si>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</si>
  <si>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</si>
  <si>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</si>
  <si>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</si>
  <si>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</si>
  <si>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</si>
  <si>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</si>
  <si>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</si>
  <si>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</si>
  <si>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</si>
  <si>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</si>
  <si>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</si>
  <si>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</si>
  <si>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</si>
  <si>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</si>
  <si>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</si>
  <si>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</si>
  <si>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</si>
  <si>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</si>
  <si>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</si>
  <si>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</si>
  <si>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</si>
  <si>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</si>
  <si>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</si>
  <si>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</si>
  <si>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</si>
  <si>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</si>
  <si>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</si>
  <si>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</si>
  <si>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</si>
  <si>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</si>
  <si>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</si>
  <si>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</si>
  <si>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</si>
  <si>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</si>
  <si>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</si>
  <si>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</si>
  <si>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</si>
  <si>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</si>
  <si>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</si>
  <si>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</si>
  <si>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</si>
  <si>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</si>
  <si>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</si>
  <si>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</si>
  <si>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</si>
  <si>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</si>
  <si>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</si>
  <si>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</si>
  <si>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</si>
  <si>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</si>
  <si>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</si>
  <si>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</si>
  <si>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</si>
  <si>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</si>
  <si>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</si>
  <si>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</si>
  <si>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</si>
  <si>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</si>
  <si>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</si>
  <si>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</si>
  <si>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</si>
  <si>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</si>
  <si>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</si>
  <si>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</si>
  <si>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</si>
  <si>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</si>
  <si>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</si>
  <si>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</si>
  <si>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</si>
  <si>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</si>
  <si>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</si>
  <si>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</si>
  <si>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</si>
  <si>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</si>
  <si>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</si>
  <si>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</si>
  <si>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</si>
  <si>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</si>
  <si>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</si>
  <si>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</si>
  <si>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</si>
  <si>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</si>
  <si>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</si>
  <si>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</si>
  <si>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</si>
  <si>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</si>
  <si>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</si>
  <si>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</si>
  <si>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</si>
  <si>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</si>
  <si>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</si>
  <si>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</si>
  <si>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</si>
  <si>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</si>
  <si>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</si>
  <si>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</si>
  <si>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</si>
  <si>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</si>
  <si>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</si>
  <si>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</si>
  <si>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</si>
  <si>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</si>
  <si>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</si>
  <si>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</si>
  <si>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</si>
  <si>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</si>
  <si>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</si>
  <si>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</si>
  <si>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</si>
  <si>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</si>
  <si>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</si>
  <si>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</si>
  <si>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</si>
  <si>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</si>
  <si>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</si>
  <si>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</si>
  <si>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</si>
  <si>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</si>
  <si>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</si>
  <si>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</si>
  <si>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</si>
  <si>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</si>
  <si>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</si>
  <si>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</si>
  <si>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</si>
  <si>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</si>
  <si>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</si>
  <si>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</si>
  <si>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</si>
  <si>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</si>
  <si>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</si>
  <si>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</si>
  <si>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</si>
  <si>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</si>
  <si>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</si>
  <si>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</si>
  <si>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</si>
  <si>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</si>
  <si>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</si>
  <si>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</si>
  <si>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</si>
  <si>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</si>
  <si>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</si>
  <si>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</si>
  <si>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</si>
  <si>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</si>
  <si>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</si>
  <si>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</si>
  <si>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</si>
  <si>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</si>
  <si>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</si>
  <si>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</si>
  <si>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</si>
  <si>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</si>
  <si>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</si>
  <si>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</si>
  <si>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</si>
  <si>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</si>
  <si>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</si>
  <si>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</si>
  <si>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</si>
  <si>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</si>
  <si>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</si>
  <si>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</si>
  <si>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</si>
  <si>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</si>
  <si>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</si>
  <si>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</si>
  <si>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</si>
  <si>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</si>
  <si>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</si>
  <si>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</si>
  <si>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</si>
  <si>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</si>
  <si>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</si>
  <si>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</si>
  <si>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</si>
  <si>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</si>
  <si>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</si>
  <si>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</si>
  <si>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</si>
  <si>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</si>
  <si>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</si>
  <si>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</si>
  <si>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</si>
  <si>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</si>
  <si>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</si>
  <si>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</si>
  <si>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</si>
  <si>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</si>
  <si>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</si>
  <si>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</si>
  <si>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</si>
  <si>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</si>
  <si>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</si>
  <si>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</si>
  <si>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</si>
  <si>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</si>
  <si>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</si>
  <si>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</si>
  <si>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</si>
  <si>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</si>
  <si>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</si>
  <si>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</si>
  <si>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</si>
  <si>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</si>
  <si>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</si>
  <si>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</si>
  <si>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</si>
  <si>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</si>
  <si>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</si>
  <si>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</si>
  <si>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</si>
  <si>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</si>
  <si>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</si>
  <si>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</si>
  <si>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</si>
  <si>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</si>
  <si>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</si>
  <si>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</si>
  <si>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</si>
  <si>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</si>
  <si>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</si>
  <si>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</si>
  <si>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</si>
  <si>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</si>
  <si>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</si>
  <si>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</si>
  <si>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</si>
  <si>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</si>
  <si>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</si>
  <si>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</si>
  <si>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</si>
  <si>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</si>
  <si>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</si>
  <si>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</si>
  <si>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</si>
  <si>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</si>
  <si>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</si>
  <si>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</si>
  <si>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</si>
  <si>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</si>
  <si>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</si>
  <si>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</si>
  <si>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</si>
  <si>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</si>
  <si>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</si>
  <si>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</si>
  <si>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</si>
  <si>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</si>
  <si>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</si>
  <si>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</si>
  <si>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</si>
  <si>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</si>
  <si>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</si>
  <si>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</si>
  <si>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</si>
  <si>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</si>
  <si>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</si>
  <si>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</si>
  <si>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</si>
  <si>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</si>
  <si>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</si>
  <si>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</si>
  <si>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</si>
  <si>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</si>
  <si>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</si>
  <si>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</si>
  <si>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</si>
  <si>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</si>
  <si>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</si>
  <si>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</si>
  <si>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</si>
  <si>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</si>
  <si>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</si>
  <si>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</si>
  <si>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</si>
  <si>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</si>
  <si>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</si>
  <si>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</si>
  <si>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</si>
  <si>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</si>
  <si>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</si>
  <si>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</si>
  <si>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</si>
  <si>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</si>
  <si>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</si>
  <si>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</si>
  <si>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</si>
  <si>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</si>
  <si>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</si>
  <si>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</si>
  <si>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</si>
  <si>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</si>
  <si>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</si>
  <si>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</si>
  <si>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</si>
  <si>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</si>
  <si>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</si>
  <si>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</si>
  <si>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</si>
  <si>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</si>
  <si>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</si>
  <si>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</si>
  <si>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</si>
  <si>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</si>
  <si>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</si>
  <si>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</si>
  <si>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</si>
  <si>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</si>
  <si>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</si>
  <si>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</si>
  <si>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</si>
  <si>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</si>
  <si>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</si>
  <si>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</si>
  <si>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</si>
  <si>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</si>
  <si>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</si>
  <si>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</si>
  <si>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</si>
  <si>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</si>
  <si>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</si>
  <si>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</si>
  <si>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</si>
  <si>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</si>
  <si>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</si>
  <si>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</si>
  <si>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</si>
  <si>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</si>
  <si>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</si>
  <si>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</si>
  <si>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</si>
  <si>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</si>
  <si>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</si>
  <si>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</si>
  <si>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</si>
  <si>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</si>
  <si>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</si>
  <si>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</si>
  <si>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</si>
  <si>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</si>
  <si>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</si>
  <si>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</si>
  <si>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</si>
  <si>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</si>
  <si>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</si>
  <si>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</si>
  <si>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</si>
  <si>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</si>
  <si>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</si>
  <si>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</si>
  <si>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</si>
  <si>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</si>
  <si>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</si>
  <si>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</si>
  <si>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</si>
  <si>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</si>
  <si>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</si>
  <si>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</si>
  <si>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</si>
  <si>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</si>
  <si>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</si>
  <si>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</si>
  <si>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</si>
  <si>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</si>
  <si>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</si>
  <si>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</si>
  <si>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</si>
  <si>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</si>
  <si>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</si>
  <si>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</si>
  <si>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</si>
  <si>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</si>
  <si>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</si>
  <si>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</si>
  <si>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</si>
  <si>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</si>
  <si>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</si>
  <si>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</si>
  <si>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</si>
  <si>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</si>
  <si>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</si>
  <si>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</si>
  <si>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</si>
  <si>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</si>
  <si>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</si>
  <si>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</si>
  <si>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</si>
  <si>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</si>
  <si>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</si>
  <si>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</si>
  <si>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</si>
  <si>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</si>
  <si>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</si>
  <si>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</si>
  <si>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</si>
  <si>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</si>
  <si>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</si>
  <si>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</si>
  <si>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</si>
  <si>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</si>
  <si>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</si>
  <si>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</si>
  <si>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</si>
  <si>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</si>
  <si>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</si>
  <si>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</si>
  <si>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</si>
  <si>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</si>
  <si>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</si>
  <si>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</si>
  <si>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</si>
  <si>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</si>
  <si>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</si>
  <si>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</si>
  <si>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</si>
  <si>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</si>
  <si>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</si>
  <si>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</si>
  <si>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</si>
  <si>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</si>
  <si>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</si>
  <si>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</si>
  <si>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</si>
  <si>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</si>
  <si>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</si>
  <si>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</si>
  <si>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</si>
  <si>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</si>
  <si>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</si>
  <si>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</si>
  <si>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</si>
  <si>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</si>
  <si>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</si>
  <si>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</si>
  <si>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</si>
  <si>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</si>
  <si>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</si>
  <si>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</si>
  <si>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</si>
  <si>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</si>
  <si>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</si>
  <si>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</si>
  <si>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</si>
  <si>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</si>
  <si>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</si>
  <si>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</si>
  <si>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</si>
  <si>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</si>
  <si>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</si>
  <si>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</si>
  <si>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</si>
  <si>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</si>
  <si>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</si>
  <si>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</si>
  <si>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</si>
  <si>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</si>
  <si>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</si>
  <si>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</si>
  <si>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</si>
  <si>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</si>
  <si>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</si>
  <si>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</si>
  <si>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</si>
  <si>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</si>
  <si>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</si>
  <si>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</si>
  <si>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</si>
  <si>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</si>
  <si>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</si>
  <si>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</si>
  <si>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</si>
  <si>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</si>
  <si>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</si>
  <si>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</si>
  <si>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</si>
  <si>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</si>
  <si>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</si>
  <si>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</si>
  <si>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</si>
  <si>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</si>
  <si>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</si>
  <si>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</si>
  <si>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</si>
  <si>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</si>
  <si>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</si>
  <si>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</si>
  <si>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</si>
  <si>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</si>
  <si>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</si>
  <si>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</si>
  <si>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</si>
  <si>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</si>
  <si>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</si>
  <si>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</si>
  <si>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</si>
  <si>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</si>
  <si>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</si>
  <si>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</si>
  <si>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</si>
  <si>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</si>
  <si>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</si>
  <si>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</si>
  <si>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</si>
  <si>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</si>
  <si>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</si>
  <si>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</si>
  <si>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</si>
  <si>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</si>
  <si>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</si>
  <si>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</si>
  <si>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</si>
  <si>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</si>
  <si>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</si>
  <si>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</si>
  <si>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</si>
  <si>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</si>
  <si>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</si>
  <si>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</si>
  <si>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</si>
  <si>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</si>
  <si>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</si>
  <si>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</si>
  <si>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</si>
  <si>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</si>
  <si>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</si>
  <si>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</si>
  <si>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</si>
  <si>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</si>
  <si>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</si>
  <si>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</si>
  <si>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</si>
  <si>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</si>
  <si>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</si>
  <si>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</si>
  <si>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</si>
  <si>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</si>
  <si>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</si>
  <si>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</si>
  <si>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</si>
  <si>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</si>
  <si>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</si>
  <si>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</si>
  <si>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</si>
  <si>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</si>
  <si>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</si>
  <si>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</si>
  <si>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</si>
  <si>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</si>
  <si>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</si>
  <si>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</si>
  <si>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</si>
  <si>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</si>
  <si>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</si>
  <si>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</si>
  <si>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</si>
  <si>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</si>
  <si>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</si>
  <si>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</si>
  <si>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</si>
  <si>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</si>
  <si>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</si>
  <si>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</si>
  <si>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</si>
  <si>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</si>
  <si>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</si>
  <si>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</si>
  <si>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</si>
  <si>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</si>
  <si>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</si>
  <si>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</si>
  <si>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</si>
  <si>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</si>
  <si>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</si>
  <si>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</si>
  <si>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</si>
  <si>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</si>
  <si>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</si>
  <si>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</si>
  <si>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</si>
  <si>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</si>
  <si>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</si>
  <si>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</si>
  <si>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</si>
  <si>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</si>
  <si>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</si>
  <si>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</si>
  <si>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</si>
  <si>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</si>
  <si>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</si>
  <si>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</si>
  <si>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</si>
  <si>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</si>
  <si>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</si>
  <si>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</si>
  <si>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</si>
  <si>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</si>
  <si>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</si>
  <si>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</si>
  <si>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</si>
  <si>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</si>
  <si>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</si>
  <si>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</si>
  <si>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</si>
  <si>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</si>
  <si>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</si>
  <si>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</si>
  <si>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</si>
  <si>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</si>
  <si>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</si>
  <si>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</si>
  <si>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</si>
  <si>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</si>
  <si>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</si>
  <si>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</si>
  <si>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</si>
  <si>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</si>
  <si>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</si>
  <si>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</si>
  <si>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</si>
  <si>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</si>
  <si>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</si>
  <si>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</si>
  <si>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</si>
  <si>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</si>
  <si>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</si>
  <si>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</si>
  <si>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</si>
  <si>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</si>
  <si>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</si>
  <si>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</si>
  <si>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</si>
  <si>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</si>
  <si>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</si>
  <si>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</si>
  <si>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</si>
  <si>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</si>
  <si>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</si>
  <si>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</si>
  <si>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</si>
  <si>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</si>
  <si>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</si>
  <si>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</si>
  <si>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</si>
  <si>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</si>
  <si>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</si>
  <si>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</si>
  <si>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</si>
  <si>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</si>
  <si>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</si>
  <si>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</si>
  <si>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</si>
  <si>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</si>
  <si>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</si>
  <si>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</si>
  <si>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</si>
  <si>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</si>
  <si>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</si>
  <si>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</si>
  <si>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</si>
  <si>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</si>
  <si>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</si>
  <si>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</si>
  <si>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</si>
  <si>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</si>
  <si>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</si>
  <si>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</si>
  <si>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</si>
  <si>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</si>
  <si>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</si>
  <si>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</si>
  <si>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</si>
  <si>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</si>
  <si>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</si>
  <si>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</si>
  <si>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</si>
  <si>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</si>
  <si>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</si>
  <si>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</si>
  <si>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</si>
  <si>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</si>
  <si>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</si>
  <si>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</si>
  <si>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</si>
  <si>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</si>
  <si>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</si>
  <si>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</si>
  <si>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</si>
  <si>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</si>
  <si>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</si>
  <si>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</si>
  <si>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</si>
  <si>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</si>
  <si>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</si>
  <si>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</si>
  <si>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</si>
  <si>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</si>
  <si>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</si>
  <si>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</si>
  <si>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</si>
  <si>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</si>
  <si>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</si>
  <si>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</si>
  <si>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</si>
  <si>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</si>
  <si>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</si>
  <si>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</si>
  <si>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</si>
  <si>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</si>
  <si>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</si>
  <si>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</si>
  <si>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</si>
  <si>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</si>
  <si>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</si>
  <si>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</si>
  <si>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</si>
  <si>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</si>
  <si>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</si>
  <si>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</si>
  <si>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</si>
  <si>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</si>
  <si>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</si>
  <si>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</si>
  <si>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</si>
  <si>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</si>
  <si>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</si>
  <si>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</si>
  <si>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</si>
  <si>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</si>
  <si>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</si>
  <si>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</si>
  <si>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</si>
  <si>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</si>
  <si>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</si>
  <si>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</si>
  <si>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</si>
  <si>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</si>
  <si>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</si>
  <si>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</si>
  <si>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</si>
  <si>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</si>
  <si>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</si>
  <si>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</si>
  <si>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</si>
  <si>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</si>
  <si>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</si>
  <si>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</si>
  <si>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</si>
  <si>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</si>
  <si>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</si>
  <si>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</si>
  <si>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</si>
  <si>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</si>
  <si>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</si>
  <si>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</si>
  <si>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</si>
  <si>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</si>
  <si>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</si>
  <si>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</si>
  <si>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</si>
  <si>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</si>
  <si>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</si>
  <si>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</si>
  <si>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</si>
  <si>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</si>
  <si>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</si>
  <si>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</si>
  <si>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</si>
  <si>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</si>
  <si>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</si>
  <si>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</si>
  <si>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</si>
  <si>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</si>
  <si>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</si>
  <si>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</si>
  <si>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</si>
  <si>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</si>
  <si>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</si>
  <si>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</si>
  <si>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</si>
  <si>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</si>
  <si>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</si>
  <si>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</si>
  <si>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</si>
  <si>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</si>
  <si>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</si>
  <si>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</si>
  <si>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</si>
  <si>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</si>
  <si>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</si>
  <si>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</si>
  <si>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</si>
  <si>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</si>
  <si>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</si>
  <si>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</si>
  <si>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</si>
  <si>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</si>
  <si>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</si>
  <si>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</si>
  <si>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</si>
  <si>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</si>
  <si>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</si>
  <si>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</si>
  <si>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</si>
  <si>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</si>
  <si>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</si>
  <si>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</si>
  <si>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</si>
  <si>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</si>
  <si>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</si>
  <si>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</si>
  <si>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</si>
  <si>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</si>
  <si>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</si>
  <si>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</si>
  <si>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</si>
  <si>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</si>
  <si>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</si>
  <si>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</si>
  <si>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</si>
  <si>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</si>
  <si>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</si>
  <si>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</si>
  <si>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</si>
  <si>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</si>
  <si>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</si>
  <si>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</si>
  <si>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</si>
  <si>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</si>
  <si>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</si>
  <si>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</si>
  <si>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</si>
  <si>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</si>
  <si>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</si>
  <si>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</si>
  <si>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</si>
  <si>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</si>
  <si>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</si>
  <si>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</si>
  <si>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</si>
  <si>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</si>
  <si>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</si>
  <si>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</si>
  <si>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</si>
  <si>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</si>
  <si>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</si>
  <si>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</si>
  <si>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</si>
  <si>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</si>
  <si>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</si>
  <si>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</si>
  <si>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</si>
  <si>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</si>
  <si>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</si>
  <si>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</si>
  <si>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</si>
  <si>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</si>
  <si>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</si>
  <si>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</si>
  <si>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</si>
  <si>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</si>
  <si>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</si>
  <si>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</si>
  <si>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</si>
  <si>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</si>
  <si>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</si>
  <si>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</si>
  <si>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</si>
  <si>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</si>
  <si>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</si>
  <si>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</si>
  <si>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</si>
  <si>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</si>
  <si>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</si>
  <si>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</si>
  <si>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</si>
  <si>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</si>
  <si>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</si>
  <si>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</si>
  <si>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</si>
  <si>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</si>
  <si>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</si>
  <si>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</si>
  <si>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</si>
  <si>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</si>
  <si>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</si>
  <si>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</si>
  <si>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</si>
  <si>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</si>
  <si>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</si>
  <si>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</si>
  <si>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</si>
  <si>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</si>
  <si>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</si>
  <si>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</si>
  <si>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</si>
  <si>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</si>
  <si>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</si>
  <si>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</si>
  <si>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</si>
  <si>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</si>
  <si>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</si>
  <si>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</si>
  <si>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</si>
  <si>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</si>
  <si>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</si>
  <si>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</si>
  <si>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</si>
  <si>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</si>
  <si>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</si>
  <si>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</si>
  <si>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</si>
  <si>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</si>
  <si>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</si>
  <si>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</si>
  <si>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</si>
  <si>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</si>
  <si>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</si>
  <si>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</si>
  <si>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</si>
  <si>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</si>
  <si>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</si>
  <si>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</si>
  <si>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</si>
  <si>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</si>
  <si>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</si>
  <si>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</si>
  <si>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</si>
  <si>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</si>
  <si>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</si>
  <si>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</si>
  <si>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</si>
  <si>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</si>
  <si>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</si>
  <si>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</si>
  <si>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</si>
  <si>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</si>
  <si>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</si>
  <si>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</si>
  <si>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</si>
  <si>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</si>
  <si>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</si>
  <si>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</si>
  <si>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</si>
  <si>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</si>
  <si>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</si>
  <si>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</si>
  <si>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</si>
  <si>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</si>
  <si>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</si>
  <si>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</si>
  <si>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</si>
  <si>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</si>
  <si>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</si>
  <si>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</si>
  <si>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</si>
  <si>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</si>
  <si>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</si>
  <si>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</si>
  <si>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</si>
  <si>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</si>
  <si>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</si>
  <si>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</si>
  <si>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</si>
  <si>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</si>
  <si>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</si>
  <si>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</si>
  <si>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</si>
  <si>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</si>
  <si>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</si>
  <si>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</si>
  <si>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</si>
  <si>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</si>
  <si>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</si>
  <si>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</si>
  <si>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</si>
  <si>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</si>
  <si>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</si>
  <si>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</si>
  <si>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</si>
  <si>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</si>
  <si>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</si>
  <si>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</si>
  <si>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</si>
  <si>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</si>
  <si>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</si>
  <si>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</si>
  <si>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</si>
  <si>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</si>
  <si>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</si>
  <si>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</si>
  <si>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</si>
  <si>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</si>
  <si>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</si>
  <si>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</si>
  <si>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</si>
  <si>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</si>
  <si>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</si>
  <si>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</si>
  <si>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</si>
  <si>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</si>
  <si>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</si>
  <si>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</si>
  <si>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</si>
  <si>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</si>
  <si>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</si>
  <si>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</si>
  <si>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</si>
  <si>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</si>
  <si>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</si>
  <si>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</si>
  <si>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</si>
  <si>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</si>
  <si>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</si>
  <si>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</si>
  <si>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</si>
  <si>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</si>
  <si>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</si>
  <si>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</si>
  <si>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</si>
  <si>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</si>
  <si>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</si>
  <si>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</si>
  <si>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</si>
  <si>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</si>
  <si>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</si>
  <si>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</si>
  <si>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</si>
  <si>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</si>
  <si>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</si>
  <si>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</si>
  <si>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</si>
  <si>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</si>
  <si>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</si>
  <si>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</si>
  <si>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</si>
  <si>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</si>
  <si>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</si>
  <si>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</si>
  <si>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</si>
  <si>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</si>
  <si>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</si>
  <si>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</si>
  <si>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</si>
  <si>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</si>
  <si>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</si>
  <si>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</si>
  <si>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</si>
  <si>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</si>
  <si>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</si>
  <si>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</si>
  <si>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</si>
  <si>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</si>
  <si>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</si>
  <si>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</si>
  <si>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</si>
  <si>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</si>
  <si>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</si>
  <si>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</si>
  <si>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</si>
  <si>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</si>
  <si>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</si>
  <si>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</si>
  <si>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</si>
  <si>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</si>
  <si>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</si>
  <si>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</si>
  <si>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</si>
  <si>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</si>
  <si>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</si>
  <si>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</si>
  <si>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</si>
  <si>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</si>
  <si>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</si>
  <si>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</si>
  <si>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</si>
  <si>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</si>
  <si>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</si>
  <si>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</si>
  <si>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</si>
  <si>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</si>
  <si>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</si>
  <si>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</si>
  <si>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</si>
  <si>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</si>
  <si>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</si>
  <si>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</si>
  <si>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</si>
  <si>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</si>
  <si>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</si>
  <si>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</si>
  <si>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</si>
  <si>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</si>
  <si>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</si>
  <si>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</si>
  <si>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</si>
  <si>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</si>
  <si>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</si>
  <si>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</si>
  <si>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</si>
  <si>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</si>
  <si>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</si>
  <si>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</si>
  <si>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</si>
  <si>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</si>
  <si>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</si>
  <si>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</si>
  <si>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</si>
  <si>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</si>
  <si>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</si>
  <si>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</si>
  <si>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</si>
  <si>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</si>
  <si>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</si>
  <si>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</si>
  <si>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</si>
  <si>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</si>
  <si>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</si>
  <si>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</si>
  <si>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</si>
  <si>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</si>
  <si>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</si>
  <si>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</si>
  <si>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</si>
  <si>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</si>
  <si>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</si>
  <si>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</si>
  <si>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</si>
  <si>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</si>
  <si>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</si>
  <si>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</si>
  <si>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</si>
  <si>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</si>
  <si>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</si>
  <si>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</si>
  <si>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</si>
  <si>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</si>
  <si>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</si>
  <si>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</si>
  <si>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</si>
  <si>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</si>
  <si>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</si>
  <si>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</si>
  <si>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</si>
  <si>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</si>
  <si>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</si>
  <si>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</si>
  <si>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</si>
  <si>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</si>
  <si>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</si>
  <si>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</si>
  <si>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</si>
  <si>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</si>
  <si>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</si>
  <si>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</si>
  <si>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</si>
  <si>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</si>
  <si>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</si>
  <si>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</si>
  <si>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</si>
  <si>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</si>
  <si>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</si>
  <si>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</si>
  <si>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</si>
  <si>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</si>
  <si>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</si>
  <si>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</si>
  <si>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</si>
  <si>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</si>
  <si>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</si>
  <si>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</si>
  <si>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</si>
  <si>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</si>
  <si>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</si>
  <si>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</si>
  <si>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</si>
  <si>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</si>
  <si>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</si>
  <si>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</si>
  <si>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</si>
  <si>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</si>
  <si>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</si>
  <si>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</si>
  <si>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</si>
  <si>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</si>
  <si>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</si>
  <si>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</si>
  <si>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</si>
  <si>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</si>
  <si>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</si>
  <si>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</si>
  <si>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</si>
  <si>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</si>
  <si>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</si>
  <si>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</si>
  <si>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</si>
  <si>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</si>
  <si>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</si>
  <si>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</si>
  <si>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</si>
  <si>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</si>
  <si>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</si>
  <si>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</si>
  <si>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</si>
  <si>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</si>
  <si>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</si>
  <si>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</si>
  <si>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</si>
  <si>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</si>
  <si>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</si>
  <si>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</si>
  <si>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</si>
  <si>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</si>
  <si>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</si>
  <si>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</si>
  <si>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</si>
  <si>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</si>
  <si>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</si>
  <si>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</si>
  <si>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</si>
  <si>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</si>
  <si>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</si>
  <si>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</si>
  <si>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</si>
  <si>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</si>
  <si>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</si>
  <si>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</si>
  <si>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</si>
  <si>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</si>
  <si>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</si>
  <si>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</si>
  <si>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</si>
  <si>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</si>
  <si>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</si>
  <si>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</si>
  <si>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</si>
  <si>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</si>
  <si>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</si>
  <si>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</si>
  <si>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</si>
  <si>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</si>
  <si>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</si>
  <si>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</si>
  <si>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</si>
  <si>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</si>
  <si>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</si>
  <si>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</si>
  <si>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</si>
  <si>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</si>
  <si>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</si>
  <si>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</si>
  <si>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</si>
  <si>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</si>
  <si>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</si>
  <si>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</si>
  <si>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</si>
  <si>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</si>
  <si>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</si>
  <si>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</si>
  <si>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</si>
  <si>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</si>
  <si>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</si>
  <si>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</si>
  <si>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</si>
  <si>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</si>
  <si>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</si>
  <si>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</si>
  <si>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</si>
  <si>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</si>
  <si>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</si>
  <si>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</si>
  <si>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</si>
  <si>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</si>
  <si>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</si>
  <si>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</si>
  <si>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</si>
  <si>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</si>
  <si>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</si>
  <si>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</si>
  <si>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</si>
  <si>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</si>
  <si>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</si>
  <si>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</si>
  <si>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</si>
  <si>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</si>
  <si>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</si>
  <si>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</si>
  <si>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</si>
  <si>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</si>
  <si>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</si>
  <si>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</si>
  <si>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</si>
  <si>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</si>
  <si>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</si>
  <si>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</si>
  <si>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</si>
  <si>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</si>
  <si>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</si>
  <si>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</si>
  <si>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</si>
  <si>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</si>
  <si>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</si>
  <si>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</si>
  <si>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</si>
  <si>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</si>
  <si>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</si>
  <si>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</si>
  <si>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</si>
  <si>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</si>
  <si>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</si>
  <si>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</si>
  <si>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</si>
  <si>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</si>
  <si>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</si>
  <si>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</si>
  <si>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</si>
  <si>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</si>
  <si>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</si>
  <si>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</si>
  <si>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</si>
  <si>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</si>
  <si>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</si>
  <si>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</si>
  <si>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</si>
  <si>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</si>
  <si>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</si>
  <si>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</si>
  <si>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</si>
  <si>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</si>
  <si>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</si>
  <si>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</si>
  <si>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</si>
  <si>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</si>
  <si>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</si>
  <si>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</si>
  <si>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</si>
  <si>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</si>
  <si>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</si>
  <si>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</si>
  <si>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</si>
  <si>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</si>
  <si>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</si>
  <si>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</si>
  <si>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</si>
  <si>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</si>
  <si>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</si>
  <si>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</si>
  <si>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</si>
  <si>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</si>
  <si>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</si>
  <si>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</si>
  <si>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</si>
  <si>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</si>
  <si>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</si>
  <si>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</si>
  <si>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</si>
  <si>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</si>
  <si>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</si>
  <si>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</si>
  <si>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</si>
  <si>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</si>
  <si>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</si>
  <si>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</si>
  <si>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</si>
  <si>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</si>
  <si>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</si>
  <si>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</si>
  <si>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</si>
  <si>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</si>
  <si>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</si>
  <si>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</si>
  <si>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</si>
  <si>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</si>
  <si>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</si>
  <si>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</si>
  <si>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</si>
  <si>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</si>
  <si>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</si>
  <si>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</si>
  <si>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</si>
  <si>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</si>
  <si>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</si>
  <si>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</si>
  <si>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</si>
  <si>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</si>
  <si>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</si>
  <si>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</si>
  <si>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</si>
  <si>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</si>
  <si>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</si>
  <si>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</si>
  <si>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</si>
  <si>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</si>
  <si>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</si>
  <si>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</si>
  <si>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</si>
  <si>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</si>
  <si>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</si>
  <si>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</si>
  <si>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</si>
  <si>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</si>
  <si>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</si>
  <si>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</si>
  <si>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</si>
  <si>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</si>
  <si>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</si>
  <si>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</si>
  <si>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</si>
  <si>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</si>
  <si>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</si>
  <si>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</si>
  <si>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</si>
  <si>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</si>
  <si>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</si>
  <si>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</si>
  <si>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</si>
  <si>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</si>
  <si>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</si>
  <si>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</si>
  <si>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</si>
  <si>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</si>
  <si>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</si>
  <si>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</si>
  <si>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</si>
  <si>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</si>
  <si>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</si>
  <si>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</si>
  <si>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</si>
  <si>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</si>
  <si>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</si>
  <si>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</si>
  <si>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</si>
  <si>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</si>
  <si>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</si>
  <si>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</si>
  <si>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</si>
  <si>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</si>
  <si>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</si>
  <si>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</si>
  <si>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</si>
  <si>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</si>
  <si>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</si>
  <si>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</si>
  <si>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</si>
  <si>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</si>
  <si>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</si>
  <si>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</si>
  <si>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</si>
  <si>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</si>
  <si>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</si>
  <si>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</si>
  <si>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</si>
  <si>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</si>
  <si>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</si>
  <si>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</si>
  <si>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</si>
  <si>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</si>
  <si>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</si>
  <si>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</si>
  <si>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</si>
  <si>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</si>
  <si>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</si>
  <si>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</si>
  <si>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</si>
  <si>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</si>
  <si>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</si>
  <si>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</si>
  <si>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</si>
  <si>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</si>
  <si>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</si>
  <si>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</si>
  <si>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</si>
  <si>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</si>
  <si>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</si>
  <si>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</si>
  <si>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</si>
  <si>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</si>
  <si>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</si>
  <si>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</si>
  <si>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</si>
  <si>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</si>
  <si>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</si>
  <si>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</si>
  <si>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</si>
  <si>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</si>
  <si>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</si>
  <si>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</si>
  <si>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</si>
  <si>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</si>
  <si>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</si>
  <si>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</si>
  <si>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</si>
  <si>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</si>
  <si>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</si>
  <si>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</si>
  <si>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</si>
  <si>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</si>
  <si>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</si>
  <si>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</si>
  <si>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</si>
  <si>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</si>
  <si>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</si>
  <si>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</si>
  <si>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</si>
  <si>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</si>
  <si>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</si>
  <si>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</si>
  <si>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</si>
  <si>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</si>
  <si>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</si>
  <si>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</si>
  <si>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</si>
  <si>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</si>
  <si>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</si>
  <si>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</si>
  <si>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</si>
  <si>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</si>
  <si>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</si>
  <si>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</si>
  <si>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</si>
  <si>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</si>
  <si>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</si>
  <si>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</si>
  <si>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</si>
  <si>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</si>
  <si>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</si>
  <si>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</si>
  <si>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</si>
  <si>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</si>
  <si>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</si>
  <si>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</si>
  <si>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</si>
  <si>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</si>
  <si>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</si>
  <si>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</si>
  <si>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</si>
  <si>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</si>
  <si>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</si>
  <si>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</si>
  <si>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</si>
  <si>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</si>
  <si>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</si>
  <si>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</si>
  <si>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</si>
  <si>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</si>
  <si>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</si>
  <si>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</si>
  <si>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</si>
  <si>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</si>
  <si>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</si>
  <si>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</si>
  <si>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</si>
  <si>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</si>
  <si>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</si>
  <si>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</si>
  <si>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</si>
  <si>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</si>
  <si>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</si>
  <si>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</si>
  <si>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</si>
  <si>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</si>
  <si>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</si>
  <si>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</si>
  <si>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</si>
  <si>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</si>
  <si>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</si>
  <si>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</si>
  <si>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</si>
  <si>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</si>
  <si>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</si>
  <si>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</si>
  <si>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</si>
  <si>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</si>
  <si>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</si>
  <si>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</si>
  <si>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</si>
  <si>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</si>
  <si>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</si>
  <si>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</si>
  <si>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</si>
  <si>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</si>
  <si>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</si>
  <si>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</si>
  <si>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</si>
  <si>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</si>
  <si>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</si>
  <si>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</si>
  <si>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</si>
  <si>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</si>
  <si>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</si>
  <si>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</si>
  <si>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</si>
  <si>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</si>
  <si>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</si>
  <si>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</si>
  <si>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</si>
  <si>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</si>
  <si>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</si>
  <si>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</si>
  <si>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</si>
  <si>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</si>
  <si>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</si>
  <si>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</si>
  <si>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</si>
  <si>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</si>
  <si>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</si>
  <si>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</si>
  <si>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</si>
  <si>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</si>
  <si>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</si>
  <si>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</si>
  <si>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</si>
  <si>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</si>
  <si>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</si>
  <si>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</si>
  <si>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</si>
  <si>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</si>
  <si>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</si>
  <si>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</si>
  <si>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</si>
  <si>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</si>
  <si>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</si>
  <si>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</si>
  <si>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</si>
  <si>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</si>
  <si>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</si>
  <si>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</si>
  <si>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</si>
  <si>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</si>
  <si>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</si>
  <si>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</si>
  <si>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</si>
  <si>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</si>
  <si>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</si>
  <si>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</si>
  <si>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</si>
  <si>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</si>
  <si>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</si>
  <si>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</si>
  <si>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</si>
  <si>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</si>
  <si>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</si>
  <si>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</si>
  <si>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</si>
  <si>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</si>
  <si>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</si>
  <si>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</si>
  <si>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</si>
  <si>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</si>
  <si>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</si>
  <si>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</si>
  <si>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</si>
  <si>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</si>
  <si>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</si>
  <si>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</si>
  <si>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</si>
  <si>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</si>
  <si>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</si>
  <si>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</si>
  <si>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</si>
  <si>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</si>
  <si>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</si>
  <si>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</si>
  <si>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</si>
  <si>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</si>
  <si>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</si>
  <si>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</si>
  <si>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</si>
  <si>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</si>
  <si>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</si>
  <si>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</si>
  <si>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</si>
  <si>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</si>
  <si>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</si>
  <si>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</si>
  <si>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</si>
  <si>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</si>
  <si>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</si>
  <si>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</si>
  <si>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</si>
  <si>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</si>
  <si>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</si>
  <si>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</si>
  <si>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</si>
  <si>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</si>
  <si>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</si>
  <si>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</si>
  <si>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</si>
  <si>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</si>
  <si>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</si>
  <si>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</si>
  <si>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</si>
  <si>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</si>
  <si>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</si>
  <si>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</si>
  <si>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</si>
  <si>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</si>
  <si>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</si>
  <si>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</si>
  <si>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</si>
  <si>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</si>
  <si>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</si>
  <si>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</si>
  <si>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</si>
  <si>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</si>
  <si>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</si>
  <si>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</si>
  <si>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</si>
  <si>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</si>
  <si>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</si>
  <si>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</si>
  <si>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</si>
  <si>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</si>
  <si>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</si>
  <si>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</si>
  <si>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</si>
  <si>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</si>
  <si>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</si>
  <si>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</si>
  <si>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</si>
  <si>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</si>
  <si>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</si>
  <si>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</si>
  <si>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</si>
  <si>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</si>
  <si>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</si>
  <si>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</si>
  <si>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</si>
  <si>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</si>
  <si>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</si>
  <si>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</si>
  <si>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</si>
  <si>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</si>
  <si>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</si>
  <si>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</si>
  <si>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</si>
  <si>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</si>
  <si>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</si>
  <si>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</si>
  <si>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</si>
  <si>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</si>
  <si>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</si>
  <si>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</si>
  <si>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</si>
  <si>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</si>
  <si>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</si>
  <si>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</si>
  <si>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</si>
  <si>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</si>
  <si>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</si>
  <si>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</si>
  <si>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</si>
  <si>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</si>
  <si>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</si>
  <si>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</si>
  <si>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</si>
  <si>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</si>
  <si>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</si>
  <si>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</si>
  <si>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</si>
  <si>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</si>
  <si>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</si>
  <si>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</si>
  <si>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</si>
  <si>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</si>
  <si>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</si>
  <si>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</si>
  <si>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</si>
  <si>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</si>
  <si>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</si>
  <si>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</si>
  <si>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</si>
  <si>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</si>
  <si>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</si>
  <si>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</si>
  <si>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</si>
  <si>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</si>
  <si>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</si>
  <si>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</si>
  <si>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</si>
  <si>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</si>
  <si>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</si>
  <si>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</si>
  <si>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</si>
  <si>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</si>
  <si>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</si>
  <si>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</si>
  <si>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</si>
  <si>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</si>
  <si>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</si>
  <si>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</si>
  <si>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</si>
  <si>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</si>
  <si>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</si>
  <si>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</si>
  <si>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</si>
  <si>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</si>
  <si>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</si>
  <si>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</si>
  <si>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</si>
  <si>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</si>
  <si>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</si>
  <si>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</si>
  <si>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</si>
  <si>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</si>
  <si>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</si>
  <si>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</si>
  <si>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</si>
  <si>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</si>
  <si>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</si>
  <si>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</si>
  <si>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</si>
  <si>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</si>
  <si>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</si>
  <si>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</si>
  <si>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</si>
  <si>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</si>
  <si>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</si>
  <si>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</si>
  <si>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</si>
  <si>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</si>
  <si>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</si>
  <si>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</si>
  <si>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</si>
  <si>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</si>
  <si>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</si>
  <si>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</si>
  <si>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</si>
  <si>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</si>
  <si>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</si>
  <si>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</si>
  <si>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</si>
  <si>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</si>
  <si>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</si>
  <si>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</si>
  <si>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</si>
  <si>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</si>
  <si>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</si>
  <si>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</si>
  <si>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</si>
  <si>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</si>
  <si>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</si>
  <si>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</si>
  <si>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</si>
  <si>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</si>
  <si>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</si>
  <si>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</si>
  <si>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</si>
  <si>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</si>
  <si>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</si>
  <si>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</si>
  <si>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</si>
  <si>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</si>
  <si>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</si>
  <si>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</si>
  <si>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</si>
  <si>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</si>
  <si>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</si>
  <si>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</si>
  <si>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</si>
  <si>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</si>
  <si>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</si>
  <si>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</si>
  <si>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</si>
  <si>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</si>
  <si>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</si>
  <si>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</si>
  <si>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</si>
  <si>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</si>
  <si>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</si>
  <si>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</si>
  <si>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</si>
  <si>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</si>
  <si>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</si>
  <si>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</si>
  <si>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</si>
  <si>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</si>
  <si>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</si>
  <si>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</si>
  <si>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</si>
  <si>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</si>
  <si>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</si>
  <si>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</si>
  <si>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</si>
  <si>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</si>
  <si>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</si>
  <si>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</si>
  <si>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</si>
  <si>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</si>
  <si>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</si>
  <si>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</si>
  <si>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</si>
  <si>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</si>
  <si>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</si>
  <si>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</si>
  <si>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</si>
  <si>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</si>
  <si>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</si>
  <si>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</si>
  <si>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</si>
  <si>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</si>
  <si>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</si>
  <si>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</si>
  <si>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</si>
  <si>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</si>
  <si>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</si>
  <si>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</si>
  <si>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</si>
  <si>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</si>
  <si>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</si>
  <si>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</si>
  <si>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</si>
  <si>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</si>
  <si>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</si>
  <si>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</si>
  <si>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</si>
  <si>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</si>
  <si>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</si>
  <si>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</si>
  <si>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</si>
  <si>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</si>
  <si>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</si>
  <si>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</si>
  <si>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</si>
  <si>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</si>
  <si>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</si>
  <si>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</si>
  <si>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</si>
  <si>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</si>
  <si>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</si>
  <si>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</si>
  <si>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</si>
  <si>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</si>
  <si>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</si>
  <si>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</si>
  <si>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</si>
  <si>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</si>
  <si>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</si>
  <si>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</si>
  <si>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</si>
  <si>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</si>
  <si>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</si>
  <si>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</si>
  <si>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</si>
  <si>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</si>
  <si>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</si>
  <si>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</si>
  <si>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</si>
  <si>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</si>
  <si>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</si>
  <si>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</si>
  <si>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</si>
  <si>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</si>
  <si>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</si>
  <si>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</si>
  <si>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</si>
  <si>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</si>
  <si>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</si>
  <si>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</si>
  <si>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</si>
  <si>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</si>
  <si>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</si>
  <si>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</si>
  <si>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</si>
  <si>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</si>
  <si>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</si>
  <si>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</si>
  <si>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</si>
  <si>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</si>
  <si>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</si>
  <si>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</si>
  <si>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</si>
  <si>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</si>
  <si>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</si>
  <si>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</si>
  <si>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</si>
  <si>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</si>
  <si>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</si>
  <si>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</si>
  <si>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</si>
  <si>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</si>
  <si>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</si>
  <si>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</si>
  <si>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</si>
  <si>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</si>
  <si>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</si>
  <si>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</si>
  <si>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</si>
  <si>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</si>
  <si>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</si>
  <si>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</si>
  <si>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</si>
  <si>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</si>
  <si>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</si>
  <si>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</si>
  <si>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</si>
  <si>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</si>
  <si>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</si>
  <si>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</si>
  <si>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</si>
  <si>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</si>
  <si>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</si>
  <si>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</si>
  <si>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</si>
  <si>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</si>
  <si>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</si>
  <si>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</si>
  <si>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</si>
  <si>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</si>
  <si>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</si>
  <si>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</si>
  <si>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</si>
  <si>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</si>
  <si>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</si>
  <si>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</si>
  <si>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</si>
  <si>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</si>
  <si>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</si>
  <si>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</si>
  <si>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</si>
  <si>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</si>
  <si>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</si>
  <si>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</si>
  <si>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</si>
  <si>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</si>
  <si>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</si>
  <si>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</si>
  <si>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</si>
  <si>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</si>
  <si>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</si>
  <si>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</si>
  <si>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</si>
  <si>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</si>
  <si>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</si>
  <si>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</si>
  <si>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</si>
  <si>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</si>
  <si>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</si>
  <si>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</si>
  <si>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</si>
  <si>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</si>
  <si>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</si>
  <si>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</si>
  <si>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</si>
  <si>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</si>
  <si>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</si>
  <si>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</si>
  <si>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</si>
  <si>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</si>
  <si>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</si>
  <si>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</si>
  <si>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</si>
  <si>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</si>
  <si>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</si>
  <si>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</si>
  <si>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</si>
  <si>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</si>
  <si>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</si>
  <si>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</si>
  <si>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</si>
  <si>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</si>
  <si>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</si>
  <si>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</si>
  <si>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</si>
  <si>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</si>
  <si>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</si>
  <si>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</si>
  <si>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</si>
  <si>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</si>
  <si>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</si>
  <si>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</si>
  <si>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</si>
  <si>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</si>
  <si>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</si>
  <si>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</si>
  <si>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</si>
  <si>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</si>
  <si>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</si>
  <si>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</si>
  <si>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</si>
  <si>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</si>
  <si>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</si>
  <si>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</si>
  <si>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</si>
  <si>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</si>
  <si>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</si>
  <si>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</si>
  <si>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</si>
  <si>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</si>
  <si>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</si>
  <si>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</si>
  <si>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</si>
  <si>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</si>
  <si>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</si>
  <si>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</si>
  <si>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</si>
  <si>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</si>
  <si>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</si>
  <si>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</si>
  <si>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</si>
  <si>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</si>
  <si>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</si>
  <si>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</si>
  <si>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</si>
  <si>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</si>
  <si>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</si>
  <si>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</si>
  <si>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</si>
  <si>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</si>
  <si>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</si>
  <si>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</si>
  <si>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</si>
  <si>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</si>
  <si>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</si>
  <si>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</si>
  <si>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</si>
  <si>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</si>
  <si>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</si>
  <si>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</si>
  <si>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</si>
  <si>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</si>
  <si>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</si>
  <si>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</si>
  <si>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</si>
  <si>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</si>
  <si>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</si>
  <si>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</si>
  <si>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</si>
  <si>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</si>
  <si>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</si>
  <si>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</si>
  <si>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</si>
  <si>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</si>
  <si>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</si>
  <si>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</si>
  <si>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</si>
  <si>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</si>
  <si>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</si>
  <si>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</si>
  <si>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</si>
  <si>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</si>
  <si>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</si>
  <si>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</si>
  <si>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</si>
  <si>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</si>
  <si>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</si>
  <si>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</si>
  <si>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</si>
  <si>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</si>
  <si>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</si>
  <si>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</si>
  <si>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</si>
  <si>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</si>
  <si>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</si>
  <si>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</si>
  <si>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</si>
  <si>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</si>
  <si>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</si>
  <si>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</si>
  <si>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</si>
  <si>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</si>
  <si>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</si>
  <si>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</si>
  <si>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</si>
  <si>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</si>
  <si>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</si>
  <si>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</si>
  <si>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</si>
  <si>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</si>
  <si>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</si>
  <si>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</si>
  <si>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</si>
  <si>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</si>
  <si>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</si>
  <si>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</si>
  <si>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</si>
  <si>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</si>
  <si>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</si>
  <si>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</si>
  <si>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</si>
  <si>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</si>
  <si>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</si>
  <si>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</si>
  <si>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</si>
  <si>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</si>
  <si>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</si>
  <si>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</si>
  <si>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</si>
  <si>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</si>
  <si>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</si>
  <si>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</si>
  <si>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</si>
  <si>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</si>
  <si>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</si>
  <si>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</si>
  <si>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</si>
  <si>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</si>
  <si>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</si>
  <si>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</si>
  <si>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</si>
  <si>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</si>
  <si>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</si>
  <si>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</si>
  <si>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</si>
  <si>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</si>
  <si>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</si>
  <si>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</si>
  <si>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</si>
  <si>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</si>
  <si>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</si>
  <si>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</si>
  <si>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</si>
  <si>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</si>
  <si>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</si>
  <si>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</si>
  <si>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</si>
  <si>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</si>
  <si>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</si>
  <si>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</si>
  <si>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</si>
  <si>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</si>
  <si>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</si>
  <si>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</si>
  <si>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</si>
  <si>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</si>
  <si>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</si>
  <si>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</si>
  <si>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</si>
  <si>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</si>
  <si>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</si>
  <si>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</si>
  <si>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</si>
  <si>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</si>
  <si>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</si>
  <si>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</si>
  <si>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</si>
  <si>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</si>
  <si>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</si>
  <si>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</si>
  <si>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</si>
  <si>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</si>
  <si>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</si>
  <si>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</si>
  <si>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</si>
  <si>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</si>
  <si>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</si>
  <si>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</si>
  <si>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</si>
  <si>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</si>
  <si>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</si>
  <si>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</si>
  <si>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</si>
  <si>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</si>
  <si>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</si>
  <si>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</si>
  <si>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</si>
  <si>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</si>
  <si>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</si>
  <si>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</si>
  <si>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</si>
  <si>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</si>
  <si>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</si>
  <si>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</si>
  <si>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</si>
  <si>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</si>
  <si>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</si>
  <si>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</si>
  <si>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</si>
  <si>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</si>
  <si>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</si>
  <si>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</si>
  <si>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</si>
  <si>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</si>
  <si>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</si>
  <si>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</si>
  <si>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</si>
  <si>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</si>
  <si>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</si>
  <si>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</si>
  <si>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</si>
  <si>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</si>
  <si>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</si>
  <si>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</si>
  <si>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</si>
  <si>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</si>
  <si>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</si>
  <si>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</si>
  <si>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</si>
  <si>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</si>
  <si>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</si>
  <si>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</si>
  <si>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</si>
  <si>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</si>
  <si>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</si>
  <si>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</si>
  <si>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</si>
  <si>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</si>
  <si>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</si>
  <si>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</si>
  <si>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</si>
  <si>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</si>
  <si>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</si>
  <si>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</si>
  <si>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</si>
  <si>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</si>
  <si>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</si>
  <si>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</si>
  <si>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</si>
  <si>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</si>
  <si>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</si>
  <si>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</si>
  <si>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</si>
  <si>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</si>
  <si>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</si>
  <si>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</si>
  <si>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</si>
  <si>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</si>
  <si>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</si>
  <si>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</si>
  <si>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</si>
  <si>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</si>
  <si>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</si>
  <si>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</si>
  <si>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</si>
  <si>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</si>
  <si>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</si>
  <si>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</si>
  <si>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</si>
  <si>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</si>
  <si>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</si>
  <si>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</si>
  <si>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</si>
  <si>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</si>
  <si>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</si>
  <si>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</si>
  <si>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</si>
  <si>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</si>
  <si>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</si>
  <si>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</si>
  <si>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</si>
  <si>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</si>
  <si>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</si>
  <si>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</si>
  <si>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</si>
  <si>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</si>
  <si>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</si>
  <si>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</si>
  <si>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</si>
  <si>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</si>
  <si>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</si>
  <si>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</si>
  <si>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</si>
  <si>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</si>
  <si>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</si>
  <si>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</si>
  <si>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</si>
  <si>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</si>
  <si>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</si>
  <si>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</si>
  <si>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</si>
  <si>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</si>
  <si>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</si>
  <si>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</si>
  <si>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</si>
  <si>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</si>
  <si>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</si>
  <si>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</si>
  <si>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</si>
  <si>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</si>
  <si>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</si>
  <si>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</si>
  <si>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</si>
  <si>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</si>
  <si>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</si>
  <si>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</si>
  <si>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</si>
  <si>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</si>
  <si>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</si>
  <si>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</si>
  <si>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</si>
  <si>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</si>
  <si>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</si>
  <si>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</si>
  <si>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</si>
  <si>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</si>
  <si>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</si>
  <si>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</si>
  <si>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</si>
  <si>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</si>
  <si>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</si>
  <si>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</si>
  <si>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</si>
  <si>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</si>
  <si>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</si>
  <si>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</si>
  <si>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</si>
  <si>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</si>
  <si>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</si>
  <si>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</si>
  <si>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</si>
  <si>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</si>
  <si>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</si>
  <si>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</si>
  <si>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</si>
  <si>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</si>
  <si>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</si>
  <si>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</si>
  <si>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</si>
  <si>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</si>
  <si>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</si>
  <si>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</si>
  <si>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</si>
  <si>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</si>
  <si>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</si>
  <si>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</si>
  <si>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</si>
  <si>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</si>
  <si>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</si>
  <si>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</si>
  <si>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</si>
  <si>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</si>
  <si>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</si>
  <si>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</si>
  <si>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</si>
  <si>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</si>
  <si>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</si>
  <si>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</si>
  <si>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</si>
  <si>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</si>
  <si>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</si>
  <si>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</si>
  <si>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</si>
  <si>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</si>
  <si>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</si>
  <si>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</si>
  <si>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</si>
  <si>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</si>
  <si>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</si>
  <si>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</si>
  <si>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</si>
  <si>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</si>
  <si>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</si>
  <si>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</si>
  <si>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</si>
  <si>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</si>
  <si>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</si>
  <si>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</si>
  <si>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</si>
  <si>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</si>
  <si>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</si>
  <si>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</si>
  <si>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</si>
  <si>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</si>
  <si>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</si>
  <si>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</si>
  <si>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</si>
  <si>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</si>
  <si>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</si>
  <si>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</si>
  <si>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</si>
  <si>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</si>
  <si>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</si>
  <si>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</si>
  <si>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</si>
  <si>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</si>
  <si>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</si>
  <si>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</si>
  <si>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</si>
  <si>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</si>
  <si>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</si>
  <si>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</si>
  <si>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</si>
  <si>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</si>
  <si>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</si>
  <si>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</si>
  <si>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</si>
  <si>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</si>
  <si>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</si>
  <si>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</si>
  <si>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</si>
  <si>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</si>
  <si>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</si>
  <si>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</si>
  <si>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</si>
  <si>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</si>
  <si>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</si>
  <si>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</si>
  <si>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</si>
  <si>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</si>
  <si>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</si>
  <si>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</si>
  <si>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</si>
  <si>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</si>
  <si>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</si>
  <si>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</si>
  <si>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</si>
  <si>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</si>
  <si>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</si>
  <si>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</si>
  <si>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</si>
  <si>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</si>
  <si>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</si>
  <si>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</si>
  <si>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</si>
  <si>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</si>
  <si>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</si>
  <si>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</si>
  <si>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</si>
  <si>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</si>
  <si>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</si>
  <si>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</si>
  <si>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</si>
  <si>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</si>
  <si>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</si>
  <si>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</si>
  <si>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</si>
  <si>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</si>
  <si>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</si>
  <si>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</si>
  <si>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</si>
  <si>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</si>
  <si>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</si>
  <si>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</si>
  <si>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</si>
  <si>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</si>
  <si>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</si>
  <si>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</si>
  <si>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</si>
  <si>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</si>
  <si>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</si>
  <si>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</si>
  <si>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</si>
  <si>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</si>
  <si>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</si>
  <si>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</si>
  <si>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</si>
  <si>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</si>
  <si>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</si>
  <si>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</si>
  <si>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</si>
  <si>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</si>
  <si>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</si>
  <si>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</si>
  <si>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</si>
  <si>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</si>
  <si>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</si>
  <si>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</si>
  <si>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</si>
  <si>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</si>
  <si>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</si>
  <si>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</si>
  <si>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</si>
  <si>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</si>
  <si>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</si>
  <si>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</si>
  <si>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</si>
  <si>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</si>
  <si>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</si>
  <si>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</si>
  <si>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</si>
  <si>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</si>
  <si>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</si>
  <si>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</si>
  <si>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</si>
  <si>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</si>
  <si>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</si>
  <si>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</si>
  <si>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</si>
  <si>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</si>
  <si>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</si>
  <si>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</si>
  <si>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</si>
  <si>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</si>
  <si>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</si>
  <si>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</si>
  <si>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</si>
  <si>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</si>
  <si>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</si>
  <si>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</si>
  <si>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</si>
  <si>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</si>
  <si>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</si>
  <si>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</si>
  <si>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</si>
  <si>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</si>
  <si>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</si>
  <si>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</si>
  <si>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</si>
  <si>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</si>
  <si>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</si>
  <si>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</si>
  <si>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</si>
  <si>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</si>
  <si>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</si>
  <si>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</si>
  <si>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</si>
  <si>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</si>
  <si>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</si>
  <si>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</si>
  <si>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</si>
  <si>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</si>
  <si>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</si>
  <si>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</si>
  <si>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</si>
  <si>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</si>
  <si>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</si>
  <si>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</si>
  <si>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</si>
  <si>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</si>
  <si>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</si>
  <si>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</si>
  <si>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</si>
  <si>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</si>
  <si>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</si>
  <si>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</si>
  <si>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</si>
  <si>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</si>
  <si>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</si>
  <si>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</si>
  <si>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</si>
  <si>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</si>
  <si>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</si>
  <si>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</si>
  <si>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</si>
  <si>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</si>
  <si>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</si>
  <si>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</si>
  <si>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</si>
  <si>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</si>
  <si>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</si>
  <si>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</si>
  <si>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</si>
  <si>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</si>
  <si>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</si>
  <si>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</si>
  <si>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</si>
  <si>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</si>
  <si>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</si>
  <si>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</si>
  <si>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</si>
  <si>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</si>
  <si>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</si>
  <si>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</si>
  <si>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</si>
  <si>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</si>
  <si>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</si>
  <si>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</si>
  <si>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</si>
  <si>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</si>
  <si>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</si>
  <si>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</si>
  <si>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</si>
  <si>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</si>
  <si>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</si>
  <si>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</si>
  <si>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</si>
  <si>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</si>
  <si>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</si>
  <si>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</si>
  <si>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</si>
  <si>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</si>
  <si>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</si>
  <si>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</si>
  <si>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</si>
  <si>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</si>
  <si>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</si>
  <si>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</si>
  <si>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</si>
  <si>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</si>
  <si>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</si>
  <si>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</si>
  <si>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</si>
  <si>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</si>
  <si>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</si>
  <si>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</si>
  <si>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</si>
  <si>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</si>
  <si>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</si>
  <si>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</si>
  <si>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</si>
  <si>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</si>
  <si>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</si>
  <si>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</si>
  <si>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</si>
  <si>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</si>
  <si>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</si>
  <si>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</si>
  <si>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</si>
  <si>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</si>
  <si>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</si>
  <si>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</si>
  <si>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</si>
  <si>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</si>
  <si>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</si>
  <si>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</si>
  <si>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</si>
  <si>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</si>
  <si>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</si>
  <si>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</si>
  <si>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</si>
  <si>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</si>
  <si>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</si>
  <si>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</si>
  <si>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</si>
  <si>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</si>
  <si>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</si>
  <si>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</si>
  <si>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</si>
  <si>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</si>
  <si>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</si>
  <si>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</si>
  <si>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</si>
  <si>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</si>
  <si>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</si>
  <si>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</si>
  <si>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</si>
  <si>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</si>
  <si>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</si>
  <si>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</si>
  <si>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</si>
  <si>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</si>
  <si>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</si>
  <si>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</si>
  <si>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</si>
  <si>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</si>
  <si>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</si>
  <si>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</si>
  <si>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</si>
  <si>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</si>
  <si>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</si>
  <si>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</si>
  <si>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</si>
  <si>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</si>
  <si>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</si>
  <si>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</si>
  <si>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</si>
  <si>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</si>
  <si>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</si>
  <si>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</si>
  <si>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</si>
  <si>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</si>
  <si>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</si>
  <si>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</si>
  <si>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</si>
  <si>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</si>
  <si>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</si>
  <si>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</si>
  <si>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</si>
  <si>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</si>
  <si>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</si>
  <si>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</si>
  <si>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</si>
  <si>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</si>
  <si>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</si>
  <si>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</si>
  <si>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</si>
  <si>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</si>
  <si>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</si>
  <si>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</si>
  <si>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</si>
  <si>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</si>
  <si>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</si>
  <si>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</si>
  <si>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</si>
  <si>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</si>
  <si>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</si>
  <si>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</si>
  <si>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</si>
  <si>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</si>
  <si>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</si>
  <si>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</si>
  <si>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</si>
  <si>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</si>
  <si>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</si>
  <si>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</si>
  <si>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</si>
  <si>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</si>
  <si>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</si>
  <si>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</si>
  <si>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</si>
  <si>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</si>
  <si>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</si>
  <si>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</si>
  <si>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</si>
  <si>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</si>
  <si>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</si>
  <si>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</si>
  <si>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</si>
  <si>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</si>
  <si>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</si>
  <si>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</si>
  <si>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</si>
  <si>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</si>
  <si>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</si>
  <si>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</si>
  <si>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</si>
  <si>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</si>
  <si>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</si>
  <si>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</si>
  <si>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</si>
  <si>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</si>
  <si>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</si>
  <si>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</si>
  <si>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</si>
  <si>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</si>
  <si>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</si>
  <si>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</si>
  <si>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</si>
  <si>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</si>
  <si>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</si>
  <si>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</si>
  <si>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</si>
  <si>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</si>
  <si>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</si>
  <si>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</si>
  <si>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</si>
  <si>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</si>
  <si>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</si>
  <si>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</si>
  <si>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</si>
  <si>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</si>
  <si>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</si>
  <si>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</si>
  <si>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</si>
  <si>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</si>
  <si>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</si>
  <si>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</si>
  <si>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</si>
  <si>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</si>
  <si>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</si>
  <si>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</si>
  <si>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</si>
  <si>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</si>
  <si>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</si>
  <si>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</si>
  <si>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</si>
  <si>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</si>
  <si>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</si>
  <si>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</si>
  <si>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</si>
  <si>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</si>
  <si>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</si>
  <si>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</si>
  <si>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</si>
  <si>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</si>
  <si>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</si>
  <si>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</si>
  <si>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</si>
  <si>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</si>
  <si>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</si>
  <si>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</si>
  <si>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</si>
  <si>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</si>
  <si>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</si>
  <si>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</si>
  <si>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</si>
  <si>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</si>
  <si>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</si>
  <si>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</si>
  <si>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</si>
  <si>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</si>
  <si>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</si>
  <si>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</si>
  <si>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</si>
  <si>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</si>
  <si>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</si>
  <si>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</si>
  <si>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</si>
  <si>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</si>
  <si>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</si>
  <si>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</si>
  <si>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</si>
  <si>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</si>
  <si>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</si>
  <si>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</si>
  <si>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</si>
  <si>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</si>
  <si>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</si>
  <si>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</si>
  <si>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</si>
  <si>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</si>
  <si>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</si>
  <si>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</si>
  <si>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</si>
  <si>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</si>
  <si>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</si>
  <si>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</si>
  <si>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</si>
  <si>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</si>
  <si>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</si>
  <si>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</si>
  <si>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</si>
  <si>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</si>
  <si>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</si>
  <si>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</si>
  <si>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</si>
  <si>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</si>
  <si>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</si>
  <si>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</si>
  <si>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</si>
  <si>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</si>
  <si>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</si>
  <si>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</si>
  <si>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</si>
  <si>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</si>
  <si>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</si>
  <si>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</si>
  <si>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</si>
  <si>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</si>
  <si>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</si>
  <si>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</si>
  <si>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</si>
  <si>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</si>
  <si>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</si>
  <si>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</si>
  <si>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</si>
  <si>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</si>
  <si>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</si>
  <si>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</si>
  <si>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</si>
  <si>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</si>
  <si>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</si>
  <si>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</si>
  <si>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</si>
  <si>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</si>
  <si>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</si>
  <si>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</si>
  <si>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</si>
  <si>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</si>
  <si>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</si>
  <si>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</si>
  <si>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</si>
  <si>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</si>
  <si>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</si>
  <si>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</si>
  <si>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</si>
  <si>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</si>
  <si>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</si>
  <si>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</si>
  <si>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</si>
  <si>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</si>
  <si>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</si>
  <si>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</si>
  <si>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</si>
  <si>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</si>
  <si>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</si>
  <si>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</si>
  <si>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</si>
  <si>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</si>
  <si>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</si>
  <si>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</si>
  <si>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</si>
  <si>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</si>
  <si>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</si>
  <si>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</si>
  <si>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</si>
  <si>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</si>
  <si>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</si>
  <si>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</si>
  <si>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</si>
  <si>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</si>
  <si>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</si>
  <si>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</si>
  <si>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</si>
  <si>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</si>
  <si>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</si>
  <si>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</si>
  <si>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</si>
  <si>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</si>
  <si>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</si>
  <si>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</si>
  <si>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</si>
  <si>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</si>
  <si>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</si>
  <si>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</si>
  <si>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</si>
  <si>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</si>
  <si>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</si>
  <si>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</si>
  <si>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</si>
  <si>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</si>
  <si>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</si>
  <si>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</si>
  <si>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</si>
  <si>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</si>
  <si>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</si>
  <si>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</si>
  <si>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</si>
  <si>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</si>
  <si>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</si>
  <si>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</si>
  <si>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</si>
  <si>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</si>
  <si>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</si>
  <si>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</si>
  <si>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</si>
  <si>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</si>
  <si>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</si>
  <si>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</si>
  <si>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</si>
  <si>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</si>
  <si>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</si>
  <si>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</si>
  <si>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</si>
  <si>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</si>
  <si>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</si>
  <si>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</si>
  <si>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</si>
  <si>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</si>
  <si>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</si>
  <si>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</si>
  <si>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</si>
  <si>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</si>
  <si>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</si>
  <si>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</si>
  <si>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</si>
  <si>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</si>
  <si>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</si>
  <si>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</si>
  <si>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</si>
  <si>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</si>
  <si>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</si>
  <si>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</si>
  <si>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</si>
  <si>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</si>
  <si>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</si>
  <si>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</si>
  <si>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</si>
  <si>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</si>
  <si>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</si>
  <si>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</si>
  <si>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</si>
  <si>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</si>
  <si>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</si>
  <si>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</si>
  <si>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</si>
  <si>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</si>
  <si>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</si>
  <si>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</si>
  <si>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</si>
  <si>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</si>
  <si>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</si>
  <si>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</si>
  <si>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</si>
  <si>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</si>
  <si>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</si>
  <si>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</si>
  <si>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</si>
  <si>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</si>
  <si>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</si>
  <si>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</si>
  <si>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</si>
  <si>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</si>
  <si>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</si>
  <si>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</si>
  <si>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</si>
  <si>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</si>
  <si>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</si>
  <si>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</si>
  <si>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</si>
  <si>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</si>
  <si>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</si>
  <si>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</si>
  <si>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</si>
  <si>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</si>
  <si>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</si>
  <si>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</si>
  <si>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</si>
  <si>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</si>
  <si>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</si>
  <si>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</si>
  <si>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</si>
  <si>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</si>
  <si>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</si>
  <si>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</si>
  <si>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</si>
  <si>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</si>
  <si>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</si>
  <si>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</si>
  <si>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</si>
  <si>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</si>
  <si>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</si>
  <si>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</si>
  <si>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</si>
  <si>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</si>
  <si>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</si>
  <si>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</si>
  <si>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</si>
  <si>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</si>
  <si>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</si>
  <si>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</si>
  <si>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</si>
  <si>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</si>
  <si>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</si>
  <si>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</si>
  <si>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</si>
  <si>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</si>
  <si>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</si>
  <si>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</si>
  <si>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</si>
  <si>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</si>
  <si>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</si>
  <si>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</si>
  <si>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</si>
  <si>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</si>
  <si>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</si>
  <si>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</si>
  <si>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</si>
  <si>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</si>
  <si>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</si>
  <si>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</si>
  <si>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</si>
  <si>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</si>
  <si>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</si>
  <si>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</si>
  <si>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</si>
  <si>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</si>
  <si>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</si>
  <si>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</si>
  <si>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</si>
  <si>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</si>
  <si>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</si>
  <si>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</si>
  <si>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</si>
  <si>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</si>
  <si>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</si>
  <si>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</si>
  <si>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</si>
  <si>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</si>
  <si>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</si>
  <si>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</si>
  <si>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</si>
  <si>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</si>
  <si>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</si>
  <si>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</si>
  <si>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</si>
  <si>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</si>
  <si>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</si>
  <si>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</si>
  <si>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</si>
  <si>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</si>
  <si>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</si>
  <si>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</si>
  <si>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</si>
  <si>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</si>
  <si>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</si>
  <si>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</si>
  <si>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</si>
  <si>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</si>
  <si>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</si>
  <si>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</si>
  <si>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</si>
  <si>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</si>
  <si>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</si>
  <si>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</si>
  <si>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</si>
  <si>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</si>
  <si>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</si>
  <si>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</si>
  <si>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</si>
  <si>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</si>
  <si>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</si>
  <si>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</si>
  <si>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</si>
  <si>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</si>
  <si>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</si>
  <si>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</si>
  <si>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</si>
  <si>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</si>
  <si>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</si>
  <si>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</si>
  <si>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</si>
  <si>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</si>
  <si>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</si>
  <si>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</si>
  <si>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</si>
  <si>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</si>
  <si>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</si>
  <si>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</si>
  <si>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</si>
  <si>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</si>
  <si>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</si>
  <si>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</si>
  <si>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</si>
  <si>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</si>
  <si>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</si>
  <si>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</si>
  <si>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</si>
  <si>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</si>
  <si>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</si>
  <si>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</si>
  <si>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</si>
  <si>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</si>
  <si>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</si>
  <si>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</si>
  <si>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</si>
  <si>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</si>
  <si>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</si>
  <si>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</si>
  <si>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</si>
  <si>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</si>
  <si>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</si>
  <si>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</si>
  <si>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</si>
  <si>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</si>
  <si>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</si>
  <si>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</si>
  <si>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</si>
  <si>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</si>
  <si>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</si>
  <si>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</si>
  <si>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</si>
  <si>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</si>
  <si>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</si>
  <si>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</si>
  <si>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</si>
  <si>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</si>
  <si>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</si>
  <si>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</si>
  <si>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</si>
  <si>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</si>
  <si>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</si>
  <si>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</si>
  <si>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</si>
  <si>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</si>
  <si>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</si>
  <si>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</si>
  <si>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</si>
  <si>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</si>
  <si>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</si>
  <si>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</si>
  <si>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</si>
  <si>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</si>
  <si>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</si>
  <si>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</si>
  <si>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</si>
  <si>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</si>
  <si>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</si>
  <si>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</si>
  <si>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</si>
  <si>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</si>
  <si>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</si>
  <si>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</si>
  <si>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</si>
  <si>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</si>
  <si>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</si>
  <si>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</si>
  <si>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</si>
  <si>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</si>
  <si>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</si>
  <si>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</si>
  <si>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</si>
  <si>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</si>
  <si>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</si>
  <si>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</si>
  <si>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</si>
  <si>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</si>
  <si>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</si>
  <si>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</si>
  <si>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</si>
  <si>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</si>
  <si>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</si>
  <si>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</si>
  <si>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</si>
  <si>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</si>
  <si>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</si>
  <si>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</si>
  <si>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</si>
  <si>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</si>
  <si>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</si>
  <si>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</si>
  <si>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</si>
  <si>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</si>
  <si>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</si>
  <si>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</si>
  <si>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</si>
  <si>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</si>
  <si>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</si>
  <si>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</si>
  <si>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</si>
  <si>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</si>
  <si>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</si>
  <si>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</si>
  <si>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</si>
  <si>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</si>
  <si>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</si>
  <si>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</si>
  <si>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</si>
  <si>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</si>
  <si>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</si>
  <si>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</si>
  <si>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</si>
  <si>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</si>
  <si>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</si>
  <si>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</si>
  <si>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</si>
  <si>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</si>
  <si>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</si>
  <si>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</si>
  <si>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</si>
  <si>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</si>
  <si>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</si>
  <si>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</si>
  <si>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</si>
  <si>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</si>
  <si>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</si>
  <si>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</si>
  <si>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</si>
  <si>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</si>
  <si>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</si>
  <si>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</si>
  <si>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</si>
  <si>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</si>
  <si>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</si>
  <si>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</si>
  <si>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</si>
  <si>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</si>
  <si>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</si>
  <si>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</si>
  <si>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</si>
  <si>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</si>
  <si>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</si>
  <si>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</si>
  <si>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</si>
  <si>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</si>
  <si>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</si>
  <si>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</si>
  <si>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</si>
  <si>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</si>
  <si>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</si>
  <si>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</si>
  <si>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</si>
  <si>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</si>
  <si>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</si>
  <si>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</si>
  <si>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</si>
  <si>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</si>
  <si>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</si>
  <si>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</si>
  <si>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</si>
  <si>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</si>
  <si>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</si>
  <si>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</si>
  <si>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</si>
  <si>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</si>
  <si>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</si>
  <si>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</si>
  <si>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</si>
  <si>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</si>
  <si>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</si>
  <si>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</si>
  <si>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</si>
  <si>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</si>
  <si>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</si>
  <si>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</si>
  <si>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</si>
  <si>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</si>
  <si>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</si>
  <si>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</si>
  <si>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</si>
  <si>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</si>
  <si>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</si>
  <si>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</si>
  <si>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</si>
  <si>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</si>
  <si>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</si>
  <si>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</si>
  <si>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</si>
  <si>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</si>
  <si>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</si>
  <si>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</si>
  <si>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</si>
  <si>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</si>
  <si>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</si>
  <si>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</si>
  <si>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</si>
  <si>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</si>
  <si>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</si>
  <si>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</si>
  <si>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</si>
  <si>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</si>
  <si>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</si>
  <si>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</si>
  <si>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</si>
  <si>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</si>
  <si>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</si>
  <si>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</si>
  <si>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</si>
  <si>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</si>
  <si>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</si>
  <si>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</si>
  <si>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</si>
  <si>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</si>
  <si>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</si>
  <si>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</si>
  <si>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</si>
  <si>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</si>
  <si>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</si>
  <si>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</si>
  <si>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</si>
  <si>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</si>
  <si>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</si>
  <si>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</si>
  <si>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</si>
  <si>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</si>
  <si>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</si>
  <si>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</si>
  <si>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</si>
  <si>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</si>
  <si>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</si>
  <si>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</si>
  <si>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</si>
  <si>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</si>
  <si>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</si>
  <si>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</si>
  <si>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</si>
  <si>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</si>
  <si>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</si>
  <si>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</si>
  <si>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</si>
  <si>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</si>
  <si>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</si>
  <si>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</si>
  <si>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</si>
  <si>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</si>
  <si>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</si>
  <si>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</si>
  <si>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</si>
  <si>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</si>
  <si>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</si>
  <si>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</si>
  <si>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</si>
  <si>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</si>
  <si>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</si>
  <si>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</si>
  <si>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</si>
  <si>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</si>
  <si>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</si>
  <si>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</si>
  <si>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</si>
  <si>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</si>
  <si>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</si>
  <si>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</si>
  <si>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</si>
  <si>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</si>
  <si>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</si>
  <si>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</si>
  <si>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</si>
  <si>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</si>
  <si>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</si>
  <si>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</si>
  <si>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</si>
  <si>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</si>
  <si>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</si>
  <si>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</si>
  <si>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</si>
  <si>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</si>
  <si>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</si>
  <si>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</si>
  <si>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</si>
  <si>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</si>
  <si>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</si>
  <si>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</si>
  <si>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</si>
  <si>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</si>
  <si>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</si>
  <si>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</si>
  <si>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</si>
  <si>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</si>
  <si>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</si>
  <si>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</si>
  <si>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</si>
  <si>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</si>
  <si>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</si>
  <si>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</si>
  <si>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</si>
  <si>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</si>
  <si>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</si>
  <si>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</si>
  <si>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</si>
  <si>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</si>
  <si>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</si>
  <si>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</si>
  <si>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</si>
  <si>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</si>
  <si>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</si>
  <si>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</si>
  <si>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</si>
  <si>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</si>
  <si>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</si>
  <si>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</si>
  <si>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</si>
  <si>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</si>
  <si>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</si>
  <si>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</si>
  <si>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</si>
  <si>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</si>
  <si>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</si>
  <si>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</si>
  <si>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</si>
  <si>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</si>
  <si>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</si>
  <si>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</si>
  <si>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</si>
  <si>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</si>
  <si>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</si>
  <si>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</si>
  <si>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</si>
  <si>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</si>
  <si>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</si>
  <si>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</si>
  <si>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</si>
  <si>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</si>
  <si>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</si>
  <si>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</si>
  <si>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</si>
  <si>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</si>
  <si>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</si>
  <si>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</si>
  <si>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</si>
  <si>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</si>
  <si>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</si>
  <si>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</si>
  <si>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</si>
  <si>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</si>
  <si>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</si>
  <si>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</si>
  <si>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</si>
  <si>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</si>
  <si>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</si>
  <si>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</si>
  <si>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</si>
  <si>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</si>
  <si>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</si>
  <si>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</si>
  <si>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</si>
  <si>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</si>
  <si>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</si>
  <si>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</si>
  <si>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</si>
  <si>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</si>
  <si>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</si>
  <si>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</si>
  <si>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</si>
  <si>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</si>
  <si>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</si>
  <si>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</si>
  <si>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</si>
  <si>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</si>
  <si>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</si>
  <si>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</si>
  <si>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</si>
  <si>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</si>
  <si>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</si>
  <si>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</si>
  <si>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</si>
  <si>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</si>
  <si>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</si>
  <si>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</si>
  <si>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</si>
  <si>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</si>
  <si>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</si>
  <si>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</si>
  <si>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</si>
  <si>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</si>
  <si>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</si>
  <si>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</si>
  <si>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</si>
  <si>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</si>
  <si>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</si>
  <si>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</si>
  <si>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</si>
  <si>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</si>
  <si>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</si>
  <si>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</si>
  <si>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</si>
  <si>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</si>
  <si>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</si>
  <si>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</si>
  <si>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</si>
  <si>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</si>
  <si>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</si>
  <si>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</si>
  <si>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</si>
  <si>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</si>
  <si>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</si>
  <si>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</si>
  <si>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</si>
  <si>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</si>
  <si>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</si>
  <si>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</si>
  <si>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</si>
  <si>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</si>
  <si>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</si>
  <si>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</si>
  <si>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</si>
  <si>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</si>
  <si>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</si>
  <si>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</si>
  <si>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</si>
  <si>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</si>
  <si>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</si>
  <si>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</si>
  <si>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</si>
  <si>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</si>
  <si>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</si>
  <si>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</si>
  <si>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</si>
  <si>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</si>
  <si>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</si>
  <si>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</si>
  <si>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</si>
  <si>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</si>
  <si>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</si>
  <si>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</si>
  <si>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</si>
  <si>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</si>
  <si>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</si>
  <si>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</si>
  <si>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</si>
  <si>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</si>
  <si>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</si>
  <si>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</si>
  <si>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</si>
  <si>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</si>
  <si>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</si>
  <si>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</si>
  <si>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</si>
  <si>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</si>
  <si>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</si>
  <si>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</si>
  <si>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</si>
  <si>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</si>
  <si>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</si>
  <si>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</si>
  <si>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</si>
  <si>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</si>
  <si>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</si>
  <si>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</si>
  <si>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</si>
  <si>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</si>
  <si>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</si>
  <si>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</si>
  <si>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</si>
  <si>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</si>
  <si>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</si>
  <si>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</si>
  <si>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</si>
  <si>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</si>
  <si>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</si>
  <si>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</si>
  <si>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</si>
  <si>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</si>
  <si>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</si>
  <si>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</si>
  <si>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</si>
  <si>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</si>
  <si>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</si>
  <si>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</si>
  <si>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</si>
  <si>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</si>
  <si>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</si>
  <si>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</si>
  <si>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</si>
  <si>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</si>
  <si>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</si>
  <si>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</si>
  <si>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</si>
  <si>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</si>
  <si>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</si>
  <si>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</si>
  <si>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</si>
  <si>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</si>
  <si>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</si>
  <si>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</si>
  <si>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</si>
  <si>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</si>
  <si>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</si>
  <si>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</si>
  <si>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</si>
  <si>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</si>
  <si>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</si>
  <si>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</si>
  <si>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</si>
  <si>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</si>
  <si>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</si>
  <si>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</si>
  <si>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</si>
  <si>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</si>
  <si>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</si>
  <si>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</si>
  <si>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</si>
  <si>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</si>
  <si>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</si>
  <si>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</si>
  <si>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</si>
  <si>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</si>
  <si>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</si>
  <si>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</si>
  <si>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</si>
  <si>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</si>
  <si>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</si>
  <si>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</si>
  <si>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</si>
  <si>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</si>
  <si>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</si>
  <si>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</si>
  <si>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</si>
  <si>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</si>
  <si>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</si>
  <si>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</si>
  <si>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</si>
  <si>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</si>
  <si>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</si>
  <si>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</si>
  <si>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</si>
  <si>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</si>
  <si>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</si>
  <si>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</si>
  <si>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</si>
  <si>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</si>
  <si>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</si>
  <si>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</si>
  <si>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</si>
  <si>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</si>
  <si>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</si>
  <si>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</si>
  <si>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</si>
  <si>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</si>
  <si>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</si>
  <si>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</si>
  <si>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</si>
  <si>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</si>
  <si>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</si>
  <si>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</si>
  <si>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</si>
  <si>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</si>
  <si>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</si>
  <si>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</si>
  <si>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</si>
  <si>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</si>
  <si>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</si>
  <si>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</si>
  <si>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</si>
  <si>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</si>
  <si>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</si>
  <si>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</si>
  <si>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</si>
  <si>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</si>
  <si>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</si>
  <si>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</si>
  <si>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</si>
  <si>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</si>
  <si>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</si>
  <si>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</si>
  <si>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</si>
  <si>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</si>
  <si>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</si>
  <si>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</si>
  <si>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</si>
  <si>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</si>
  <si>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</si>
  <si>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</si>
  <si>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</si>
  <si>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</si>
  <si>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</si>
  <si>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</si>
  <si>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</si>
  <si>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</si>
  <si>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</si>
  <si>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</si>
  <si>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</si>
  <si>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</si>
  <si>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</si>
  <si>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</si>
  <si>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</si>
  <si>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</si>
  <si>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</si>
  <si>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</si>
  <si>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</si>
  <si>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</si>
  <si>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</si>
  <si>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</si>
  <si>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</si>
  <si>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</si>
  <si>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</si>
  <si>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</si>
  <si>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</si>
  <si>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</si>
  <si>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</si>
  <si>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</si>
  <si>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</si>
  <si>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</si>
  <si>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</si>
  <si>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</si>
  <si>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</si>
  <si>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</si>
  <si>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</si>
  <si>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</si>
  <si>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</si>
  <si>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</si>
  <si>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</si>
  <si>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</si>
  <si>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</si>
  <si>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</si>
  <si>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</si>
  <si>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</si>
  <si>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</si>
  <si>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</si>
  <si>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</si>
  <si>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</si>
  <si>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</si>
  <si>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</si>
  <si>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</si>
  <si>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</si>
  <si>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</si>
  <si>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</si>
  <si>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</si>
  <si>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</si>
  <si>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</si>
  <si>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</si>
  <si>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</si>
  <si>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</si>
  <si>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</si>
  <si>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</si>
  <si>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</si>
  <si>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</si>
  <si>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</si>
  <si>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</si>
  <si>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</si>
  <si>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</si>
  <si>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</si>
  <si>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</si>
  <si>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</si>
  <si>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</si>
  <si>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</si>
  <si>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</si>
  <si>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</si>
  <si>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</si>
  <si>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</si>
  <si>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</si>
  <si>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</si>
  <si>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</si>
  <si>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</si>
  <si>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</si>
  <si>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</si>
  <si>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</si>
  <si>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</si>
  <si>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</si>
  <si>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</si>
  <si>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</si>
  <si>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</si>
  <si>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</si>
  <si>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</si>
  <si>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</si>
  <si>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</si>
  <si>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</si>
  <si>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</si>
  <si>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</si>
  <si>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</si>
  <si>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</si>
  <si>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</si>
  <si>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</si>
  <si>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</si>
  <si>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</si>
  <si>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</si>
  <si>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</si>
  <si>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</si>
  <si>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</si>
  <si>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</si>
  <si>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</si>
  <si>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</si>
  <si>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</si>
  <si>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</si>
  <si>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</si>
  <si>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</si>
  <si>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</si>
  <si>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</si>
  <si>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</si>
  <si>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</si>
  <si>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</si>
  <si>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</si>
  <si>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</si>
  <si>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</si>
  <si>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</si>
  <si>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</si>
  <si>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</si>
  <si>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</si>
  <si>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</si>
  <si>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</si>
  <si>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</si>
  <si>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</si>
  <si>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</si>
  <si>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</si>
  <si>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</si>
  <si>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</si>
  <si>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</si>
  <si>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</si>
  <si>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</si>
  <si>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</si>
  <si>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</si>
  <si>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</si>
  <si>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</si>
  <si>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</si>
  <si>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</si>
  <si>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</si>
  <si>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</si>
  <si>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</si>
  <si>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</si>
  <si>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</si>
  <si>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</si>
  <si>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</si>
  <si>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</si>
  <si>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</si>
  <si>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</si>
  <si>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</si>
  <si>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</si>
  <si>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</si>
  <si>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</si>
  <si>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</si>
  <si>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</si>
  <si>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</si>
  <si>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</si>
  <si>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</si>
  <si>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</si>
  <si>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</si>
  <si>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</si>
  <si>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</si>
  <si>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</si>
  <si>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</si>
  <si>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</si>
  <si>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</si>
  <si>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</si>
  <si>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</si>
  <si>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</si>
  <si>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</si>
  <si>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</si>
  <si>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</si>
  <si>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</si>
  <si>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</si>
  <si>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</si>
  <si>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</si>
  <si>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</si>
  <si>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</si>
  <si>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</si>
  <si>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</si>
  <si>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</si>
  <si>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</si>
  <si>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</si>
  <si>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</si>
  <si>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</si>
  <si>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</si>
  <si>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</si>
  <si>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</si>
  <si>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</si>
  <si>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</si>
  <si>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</si>
  <si>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</si>
  <si>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</si>
  <si>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</si>
  <si>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</si>
  <si>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</si>
  <si>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</si>
  <si>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</si>
  <si>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</si>
  <si>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</si>
  <si>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</si>
  <si>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</si>
  <si>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</si>
  <si>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</si>
  <si>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</si>
  <si>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</si>
  <si>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</si>
  <si>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</si>
  <si>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</si>
  <si>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</si>
  <si>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</si>
  <si>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</si>
  <si>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</si>
  <si>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</si>
  <si>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</si>
  <si>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</si>
  <si>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</si>
  <si>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</si>
  <si>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</si>
  <si>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</si>
  <si>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</si>
  <si>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</si>
  <si>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</si>
  <si>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</si>
  <si>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</si>
  <si>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</si>
  <si>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</si>
  <si>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</si>
  <si>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</si>
  <si>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</si>
  <si>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</si>
  <si>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</si>
  <si>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</si>
  <si>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</si>
  <si>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</si>
  <si>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</si>
  <si>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</si>
  <si>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</si>
  <si>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</si>
  <si>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</si>
  <si>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</si>
  <si>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</si>
  <si>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</si>
  <si>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</si>
  <si>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</si>
  <si>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</si>
  <si>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</si>
  <si>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</si>
  <si>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</si>
  <si>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</si>
  <si>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</si>
  <si>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</si>
  <si>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</si>
  <si>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</si>
  <si>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</si>
  <si>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</si>
  <si>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</si>
  <si>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</si>
  <si>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</si>
  <si>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</si>
  <si>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</si>
  <si>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</si>
  <si>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</si>
  <si>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</si>
  <si>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</si>
  <si>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</si>
  <si>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</si>
  <si>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</si>
  <si>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</si>
  <si>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</si>
  <si>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</si>
  <si>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</si>
  <si>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</si>
  <si>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</si>
  <si>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</si>
  <si>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</si>
  <si>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</si>
  <si>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</si>
  <si>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</si>
  <si>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</si>
  <si>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</si>
  <si>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</si>
  <si>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</si>
  <si>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</si>
  <si>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</si>
  <si>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</si>
  <si>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</si>
  <si>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</si>
  <si>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</si>
  <si>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</si>
  <si>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</si>
  <si>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</si>
  <si>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</si>
  <si>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</si>
  <si>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</si>
  <si>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</si>
  <si>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</si>
  <si>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</si>
  <si>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</si>
  <si>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</si>
  <si>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</si>
  <si>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</si>
  <si>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</si>
  <si>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</si>
  <si>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</si>
  <si>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</si>
  <si>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</si>
  <si>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</si>
  <si>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</si>
  <si>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</si>
  <si>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</si>
  <si>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</si>
  <si>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</si>
  <si>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</si>
  <si>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</si>
  <si>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</si>
  <si>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</si>
  <si>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</si>
  <si>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</si>
  <si>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</si>
  <si>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</si>
  <si>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</si>
  <si>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</si>
  <si>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</si>
  <si>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</si>
  <si>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</si>
  <si>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</si>
  <si>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</si>
  <si>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</si>
  <si>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</si>
  <si>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</si>
  <si>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</si>
  <si>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</si>
  <si>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</si>
  <si>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</si>
  <si>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</si>
  <si>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</si>
  <si>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</si>
  <si>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</si>
  <si>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</si>
  <si>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</si>
  <si>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</si>
  <si>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</si>
  <si>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</si>
  <si>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</si>
  <si>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</si>
  <si>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</si>
  <si>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</si>
  <si>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</si>
  <si>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</si>
  <si>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</si>
  <si>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</si>
  <si>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</si>
  <si>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</si>
  <si>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</si>
  <si>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</si>
  <si>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</si>
  <si>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</si>
  <si>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</si>
  <si>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</si>
  <si>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</si>
  <si>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</si>
  <si>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</si>
  <si>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</si>
  <si>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</si>
  <si>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</si>
  <si>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</si>
  <si>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</si>
  <si>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</si>
  <si>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</si>
  <si>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</si>
  <si>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</si>
  <si>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</si>
  <si>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</si>
  <si>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</si>
  <si>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</si>
  <si>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</si>
  <si>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</si>
  <si>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</si>
  <si>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</si>
  <si>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</si>
  <si>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</si>
  <si>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</si>
  <si>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</si>
  <si>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</si>
  <si>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</si>
  <si>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</si>
  <si>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</si>
  <si>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</si>
  <si>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</si>
  <si>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</si>
  <si>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</si>
  <si>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</si>
  <si>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</si>
  <si>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</si>
  <si>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</si>
  <si>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</si>
  <si>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</si>
  <si>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</si>
  <si>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</si>
  <si>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</si>
  <si>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</si>
  <si>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</si>
  <si>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</si>
  <si>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</si>
  <si>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</si>
  <si>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</si>
  <si>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</si>
  <si>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</si>
  <si>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</si>
  <si>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</si>
  <si>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</si>
  <si>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</si>
  <si>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</si>
  <si>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</si>
  <si>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</si>
  <si>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</si>
  <si>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</si>
  <si>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</si>
  <si>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</si>
  <si>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</si>
  <si>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</si>
  <si>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</si>
  <si>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</si>
  <si>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</si>
  <si>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</si>
  <si>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</si>
  <si>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</si>
  <si>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</si>
  <si>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</si>
  <si>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</si>
  <si>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</si>
  <si>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</si>
  <si>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</si>
  <si>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</si>
  <si>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</si>
  <si>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</si>
  <si>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</si>
  <si>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</si>
  <si>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</si>
  <si>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</si>
  <si>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</si>
  <si>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</si>
  <si>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</si>
  <si>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</si>
  <si>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</si>
  <si>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</si>
  <si>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</si>
  <si>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</si>
  <si>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</si>
  <si>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</si>
  <si>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</si>
  <si>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</si>
  <si>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</si>
  <si>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</si>
  <si>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</si>
  <si>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</si>
  <si>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</si>
  <si>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</si>
  <si>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</si>
  <si>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</si>
  <si>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</si>
  <si>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</si>
  <si>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</si>
  <si>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</si>
  <si>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</si>
  <si>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</si>
  <si>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</si>
  <si>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</si>
  <si>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</si>
  <si>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</si>
  <si>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</si>
  <si>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</si>
  <si>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</si>
  <si>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</si>
  <si>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</si>
  <si>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</si>
  <si>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</si>
  <si>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</si>
  <si>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</si>
  <si>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</si>
  <si>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</si>
  <si>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</si>
  <si>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</si>
  <si>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</si>
  <si>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</si>
  <si>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</si>
  <si>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</si>
  <si>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</si>
  <si>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</si>
  <si>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</si>
  <si>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</si>
  <si>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</si>
  <si>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</si>
  <si>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</si>
  <si>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</si>
  <si>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</si>
  <si>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</si>
  <si>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</si>
  <si>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</si>
  <si>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</si>
  <si>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</si>
  <si>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</si>
  <si>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</si>
  <si>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</si>
  <si>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</si>
  <si>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</si>
  <si>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</si>
  <si>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</si>
  <si>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</si>
  <si>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</si>
  <si>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</si>
  <si>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</si>
  <si>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</si>
  <si>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</si>
  <si>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</si>
  <si>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</si>
  <si>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</si>
  <si>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</si>
  <si>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</si>
  <si>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</si>
  <si>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</si>
  <si>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</si>
  <si>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</si>
  <si>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</si>
  <si>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</si>
  <si>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</si>
  <si>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</si>
  <si>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</si>
  <si>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</si>
  <si>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</si>
  <si>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</si>
  <si>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</si>
  <si>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</si>
  <si>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</si>
  <si>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</si>
  <si>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</si>
  <si>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</si>
  <si>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</si>
  <si>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</si>
  <si>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</si>
  <si>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</si>
  <si>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</si>
  <si>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</si>
  <si>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</si>
  <si>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</si>
  <si>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</si>
  <si>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</si>
  <si>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</si>
  <si>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</si>
  <si>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</si>
  <si>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</si>
  <si>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</si>
  <si>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</si>
  <si>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</si>
  <si>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</si>
  <si>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</si>
  <si>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</si>
  <si>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</si>
  <si>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</si>
  <si>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</si>
  <si>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</si>
  <si>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</si>
  <si>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</si>
  <si>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</si>
  <si>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</si>
  <si>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</si>
  <si>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</si>
  <si>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</si>
  <si>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</si>
  <si>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</si>
  <si>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</si>
  <si>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</si>
  <si>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</si>
  <si>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</si>
  <si>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</si>
  <si>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</si>
  <si>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</si>
  <si>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</si>
  <si>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</si>
  <si>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</si>
  <si>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</si>
  <si>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</si>
  <si>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</si>
  <si>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</si>
  <si>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</si>
  <si>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</si>
  <si>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</si>
  <si>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</si>
  <si>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</si>
  <si>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</si>
  <si>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</si>
  <si>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</si>
  <si>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</si>
  <si>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</si>
  <si>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</si>
  <si>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</si>
  <si>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</si>
  <si>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</si>
  <si>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</si>
  <si>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</si>
  <si>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</si>
  <si>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</si>
  <si>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</si>
  <si>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</si>
  <si>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</si>
  <si>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</si>
  <si>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</si>
  <si>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</si>
  <si>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</si>
  <si>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</si>
  <si>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</si>
  <si>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</si>
  <si>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</si>
  <si>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</si>
  <si>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</si>
  <si>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</si>
  <si>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</si>
  <si>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</si>
  <si>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</si>
  <si>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</si>
  <si>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</si>
  <si>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</si>
  <si>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</si>
  <si>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</si>
  <si>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</si>
  <si>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</si>
  <si>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</si>
  <si>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</si>
  <si>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</si>
  <si>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</si>
  <si>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</si>
  <si>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</si>
  <si>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</si>
  <si>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</si>
  <si>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</si>
  <si>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</si>
  <si>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</si>
  <si>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</si>
  <si>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</si>
  <si>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</si>
  <si>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</si>
  <si>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</si>
  <si>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</si>
  <si>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</si>
  <si>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</si>
  <si>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</si>
  <si>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</si>
  <si>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</si>
  <si>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</si>
  <si>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</si>
  <si>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</si>
  <si>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</si>
  <si>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</si>
  <si>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</si>
  <si>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</si>
  <si>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</si>
  <si>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</si>
  <si>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</si>
  <si>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</si>
  <si>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</si>
  <si>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</si>
  <si>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</si>
  <si>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</si>
  <si>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</si>
  <si>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</si>
  <si>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</si>
  <si>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</si>
  <si>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</si>
  <si>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</si>
  <si>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</si>
  <si>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</si>
  <si>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</si>
  <si>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</si>
  <si>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</si>
  <si>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</si>
  <si>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</si>
  <si>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</si>
  <si>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</si>
  <si>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</si>
  <si>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</si>
  <si>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</si>
  <si>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</si>
  <si>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</si>
  <si>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</si>
  <si>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</si>
  <si>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</si>
  <si>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</si>
  <si>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</si>
  <si>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</si>
  <si>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</si>
  <si>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</si>
  <si>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</si>
  <si>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</si>
  <si>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</si>
  <si>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</si>
  <si>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</si>
  <si>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</si>
  <si>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</si>
  <si>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</si>
  <si>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</si>
  <si>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</si>
  <si>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</si>
  <si>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</si>
  <si>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</si>
  <si>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</si>
  <si>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</si>
  <si>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</si>
  <si>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</si>
  <si>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</si>
  <si>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</si>
  <si>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</si>
  <si>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</si>
  <si>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</si>
  <si>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</si>
  <si>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</si>
  <si>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</si>
  <si>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</si>
  <si>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</si>
  <si>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</si>
  <si>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</si>
  <si>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</si>
  <si>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</si>
  <si>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</si>
  <si>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</si>
  <si>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</si>
  <si>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</si>
  <si>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</si>
  <si>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</si>
  <si>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</si>
  <si>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</si>
  <si>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</si>
  <si>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</si>
  <si>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</si>
  <si>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</si>
  <si>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</si>
  <si>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</si>
  <si>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</si>
  <si>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</si>
  <si>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</si>
  <si>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</si>
  <si>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</si>
  <si>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</si>
  <si>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</si>
  <si>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</si>
  <si>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</si>
  <si>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</si>
  <si>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</si>
  <si>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</si>
  <si>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</si>
  <si>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</si>
  <si>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</si>
  <si>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</si>
  <si>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</si>
  <si>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</si>
  <si>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</si>
  <si>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</si>
  <si>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</si>
  <si>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</si>
  <si>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</si>
  <si>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</si>
  <si>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</si>
  <si>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</si>
  <si>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</si>
  <si>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</si>
  <si>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</si>
  <si>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</si>
  <si>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</si>
  <si>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</si>
  <si>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</si>
  <si>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</si>
  <si>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</si>
  <si>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</si>
  <si>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</si>
  <si>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</si>
  <si>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</si>
  <si>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</si>
  <si>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</si>
  <si>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</si>
  <si>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</si>
  <si>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</si>
  <si>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</si>
  <si>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</si>
  <si>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</si>
  <si>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</si>
  <si>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</si>
  <si>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</si>
  <si>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</si>
  <si>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</si>
  <si>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</si>
  <si>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</si>
  <si>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</si>
  <si>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</si>
  <si>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</si>
  <si>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</si>
  <si>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</si>
  <si>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</si>
  <si>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</si>
  <si>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</si>
  <si>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</si>
  <si>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</si>
  <si>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</si>
  <si>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</si>
  <si>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</si>
  <si>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</si>
  <si>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</si>
  <si>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</si>
  <si>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</si>
  <si>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</si>
  <si>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</si>
  <si>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</si>
  <si>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</si>
  <si>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</si>
  <si>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</si>
  <si>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</si>
  <si>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</si>
  <si>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</si>
  <si>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</si>
  <si>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</si>
  <si>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</si>
  <si>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</si>
  <si>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</si>
  <si>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</si>
  <si>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</si>
  <si>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</si>
  <si>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</si>
  <si>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</si>
  <si>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</si>
  <si>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</si>
  <si>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</si>
  <si>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</si>
  <si>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</si>
  <si>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</si>
  <si>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</si>
  <si>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</si>
  <si>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</si>
  <si>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</si>
  <si>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</si>
  <si>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</si>
  <si>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</si>
  <si>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</si>
  <si>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</si>
  <si>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</si>
  <si>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</si>
  <si>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</si>
  <si>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</si>
  <si>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</si>
  <si>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</si>
  <si>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</si>
  <si>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</si>
  <si>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</si>
  <si>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</si>
  <si>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</si>
  <si>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</si>
  <si>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</si>
  <si>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</si>
  <si>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</si>
  <si>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</si>
  <si>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</si>
  <si>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</si>
  <si>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</si>
  <si>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</si>
  <si>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</si>
  <si>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</si>
  <si>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</si>
  <si>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</si>
  <si>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</si>
  <si>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</si>
  <si>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</si>
  <si>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</si>
  <si>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</si>
  <si>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</si>
  <si>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</si>
  <si>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</si>
  <si>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</si>
  <si>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</si>
  <si>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</si>
  <si>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</si>
  <si>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</si>
  <si>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</si>
  <si>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</si>
  <si>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</si>
  <si>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</si>
  <si>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</si>
  <si>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</si>
  <si>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</si>
  <si>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</si>
  <si>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</si>
  <si>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</si>
  <si>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</si>
  <si>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</si>
  <si>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</si>
  <si>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</si>
  <si>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</si>
  <si>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</si>
  <si>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</si>
  <si>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</si>
  <si>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</si>
  <si>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</si>
  <si>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</si>
  <si>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</si>
  <si>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</si>
  <si>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</si>
  <si>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</si>
  <si>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</si>
  <si>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</si>
  <si>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</si>
  <si>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</si>
  <si>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</si>
  <si>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</si>
  <si>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</si>
  <si>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</si>
  <si>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</si>
  <si>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</si>
  <si>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</si>
  <si>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</si>
  <si>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</si>
  <si>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</si>
  <si>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</si>
  <si>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</si>
  <si>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</si>
  <si>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</si>
  <si>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</si>
  <si>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</si>
  <si>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</si>
  <si>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</si>
  <si>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</si>
  <si>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</si>
  <si>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</si>
  <si>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</si>
  <si>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</si>
  <si>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</si>
  <si>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</si>
  <si>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</si>
  <si>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</si>
  <si>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</si>
  <si>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</si>
  <si>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</si>
  <si>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</si>
  <si>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</si>
  <si>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</si>
  <si>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</si>
  <si>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</si>
  <si>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</si>
  <si>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</si>
  <si>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</si>
  <si>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</si>
  <si>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</si>
  <si>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</si>
  <si>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</si>
  <si>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</si>
  <si>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</si>
  <si>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</si>
  <si>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</si>
  <si>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</si>
  <si>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</si>
  <si>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</si>
  <si>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</si>
  <si>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</si>
  <si>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</si>
  <si>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</si>
  <si>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</si>
  <si>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</si>
  <si>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</si>
  <si>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</si>
  <si>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</si>
  <si>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</si>
  <si>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</si>
  <si>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</si>
  <si>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</si>
  <si>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</si>
  <si>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</si>
  <si>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</si>
  <si>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</si>
  <si>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</si>
  <si>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</si>
  <si>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</si>
  <si>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</si>
  <si>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</si>
  <si>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</si>
  <si>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</si>
  <si>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</si>
  <si>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</si>
  <si>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</si>
  <si>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</si>
  <si>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</si>
  <si>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</si>
  <si>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</si>
  <si>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</si>
  <si>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</si>
  <si>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</si>
  <si>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</si>
  <si>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</si>
  <si>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</si>
  <si>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</si>
  <si>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</si>
  <si>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</si>
  <si>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</si>
  <si>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</si>
  <si>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</si>
  <si>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</si>
  <si>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</si>
  <si>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</si>
  <si>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</si>
  <si>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</si>
  <si>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</si>
  <si>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</si>
  <si>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</si>
  <si>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</si>
  <si>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</si>
  <si>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</si>
  <si>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</si>
  <si>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</si>
  <si>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</si>
  <si>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</si>
  <si>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</si>
  <si>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</si>
  <si>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</si>
  <si>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</si>
  <si>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</si>
  <si>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</si>
  <si>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</si>
  <si>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</si>
  <si>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</si>
  <si>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</si>
  <si>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</si>
  <si>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</si>
  <si>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</si>
  <si>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</si>
  <si>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</si>
  <si>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</si>
  <si>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</si>
  <si>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</si>
  <si>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</si>
  <si>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</si>
  <si>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</si>
  <si>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</si>
  <si>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</si>
  <si>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</si>
  <si>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</si>
  <si>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</si>
  <si>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</si>
  <si>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</si>
  <si>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</si>
  <si>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</si>
  <si>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</si>
  <si>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</si>
  <si>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</si>
  <si>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</si>
  <si>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</si>
  <si>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</si>
  <si>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</si>
  <si>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</si>
  <si>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</si>
  <si>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</si>
  <si>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</si>
  <si>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</si>
  <si>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</si>
  <si>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</si>
  <si>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</si>
  <si>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</si>
  <si>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</si>
  <si>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</si>
  <si>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</si>
  <si>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</si>
  <si>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</si>
  <si>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</si>
  <si>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</si>
  <si>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</si>
  <si>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</si>
  <si>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</si>
  <si>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</si>
  <si>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</si>
  <si>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</si>
  <si>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</si>
  <si>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</si>
  <si>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</si>
  <si>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</si>
  <si>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</si>
  <si>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</si>
  <si>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</si>
  <si>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</si>
  <si>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</si>
  <si>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</si>
  <si>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</si>
  <si>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</si>
  <si>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</si>
  <si>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</si>
  <si>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</si>
  <si>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</si>
  <si>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</si>
  <si>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</si>
  <si>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</si>
  <si>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</si>
  <si>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</si>
  <si>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</si>
  <si>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</si>
  <si>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</si>
  <si>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</si>
  <si>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</si>
  <si>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</si>
  <si>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</si>
  <si>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</si>
  <si>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</si>
  <si>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</si>
  <si>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</si>
  <si>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</si>
  <si>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</si>
  <si>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</si>
  <si>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</si>
  <si>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</si>
  <si>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</si>
  <si>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</si>
  <si>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</si>
  <si>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</si>
  <si>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</si>
  <si>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</si>
  <si>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</si>
  <si>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</si>
  <si>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</si>
  <si>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</si>
  <si>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</si>
  <si>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</si>
  <si>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</si>
  <si>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</si>
  <si>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</si>
  <si>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</si>
  <si>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</si>
  <si>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</si>
  <si>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</si>
  <si>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</si>
  <si>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</si>
  <si>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</si>
  <si>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</si>
  <si>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</si>
  <si>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</si>
  <si>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</si>
  <si>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</si>
  <si>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</si>
  <si>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</si>
  <si>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</si>
  <si>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</si>
  <si>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</si>
  <si>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</si>
  <si>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</si>
  <si>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</si>
  <si>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</si>
  <si>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</si>
  <si>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</si>
  <si>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</si>
  <si>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</si>
  <si>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</si>
  <si>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</si>
  <si>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</si>
  <si>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</si>
  <si>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</si>
  <si>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</si>
  <si>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</si>
  <si>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</si>
  <si>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</si>
  <si>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</si>
  <si>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</si>
  <si>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</si>
  <si>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</si>
  <si>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</si>
  <si>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</si>
  <si>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</si>
  <si>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</si>
  <si>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</si>
  <si>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</si>
  <si>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</si>
  <si>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</si>
  <si>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</si>
  <si>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</si>
  <si>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</si>
  <si>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</si>
  <si>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</si>
  <si>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</si>
  <si>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</si>
  <si>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</si>
  <si>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</si>
  <si>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</si>
  <si>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</si>
  <si>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</si>
  <si>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</si>
  <si>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</si>
  <si>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</si>
  <si>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</si>
  <si>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</si>
  <si>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</si>
  <si>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</si>
  <si>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</si>
  <si>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</si>
  <si>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</si>
  <si>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</si>
  <si>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</si>
  <si>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</si>
  <si>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</si>
  <si>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</si>
  <si>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</si>
  <si>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</si>
  <si>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</si>
  <si>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</si>
  <si>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</si>
  <si>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</si>
  <si>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</si>
  <si>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</si>
  <si>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</si>
  <si>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</si>
  <si>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</si>
  <si>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</si>
  <si>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</si>
  <si>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</si>
  <si>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</si>
  <si>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</si>
  <si>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</si>
  <si>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</si>
  <si>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</si>
  <si>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</si>
  <si>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</si>
  <si>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</si>
  <si>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</si>
  <si>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</si>
  <si>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</si>
  <si>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</si>
  <si>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</si>
  <si>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</si>
  <si>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</si>
  <si>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</si>
  <si>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</si>
  <si>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</si>
  <si>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</si>
  <si>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</si>
  <si>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</si>
  <si>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</si>
  <si>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</si>
  <si>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</si>
  <si>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</si>
  <si>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</si>
  <si>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</si>
  <si>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</si>
  <si>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</si>
  <si>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</si>
  <si>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</si>
  <si>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</si>
  <si>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</si>
  <si>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</si>
  <si>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</si>
  <si>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</si>
  <si>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</si>
  <si>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</si>
  <si>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</si>
  <si>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</si>
  <si>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</si>
  <si>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</si>
  <si>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</si>
  <si>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</si>
  <si>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</si>
  <si>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</si>
  <si>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</si>
  <si>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</si>
  <si>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</si>
  <si>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</si>
  <si>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</si>
  <si>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</si>
  <si>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</si>
  <si>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</si>
  <si>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</si>
  <si>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</si>
  <si>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</si>
  <si>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</si>
  <si>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</si>
  <si>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</si>
  <si>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</si>
  <si>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</si>
  <si>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</si>
  <si>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</si>
  <si>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</si>
  <si>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</si>
  <si>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</si>
  <si>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</si>
  <si>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</si>
  <si>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</si>
  <si>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</si>
  <si>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</si>
  <si>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</si>
  <si>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</si>
  <si>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</si>
  <si>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</si>
  <si>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</si>
  <si>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</si>
  <si>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</si>
  <si>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</si>
  <si>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</si>
  <si>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</si>
  <si>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</si>
  <si>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</si>
  <si>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</si>
  <si>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</si>
  <si>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</si>
  <si>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</si>
  <si>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</si>
  <si>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</si>
  <si>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</si>
  <si>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</si>
  <si>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</si>
  <si>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</si>
  <si>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</si>
  <si>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</si>
  <si>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</si>
  <si>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</si>
  <si>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</si>
  <si>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</si>
  <si>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</si>
  <si>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</si>
  <si>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</si>
  <si>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</si>
  <si>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</si>
  <si>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</si>
  <si>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</si>
  <si>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</si>
  <si>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</si>
  <si>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</si>
  <si>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</si>
  <si>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</si>
  <si>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</si>
  <si>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</si>
  <si>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</si>
  <si>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</si>
  <si>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</si>
  <si>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</si>
  <si>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</si>
  <si>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</si>
  <si>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</si>
  <si>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</si>
  <si>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</si>
  <si>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</si>
  <si>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</si>
  <si>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</si>
  <si>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</si>
  <si>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</si>
  <si>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</si>
  <si>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</si>
  <si>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</si>
  <si>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</si>
  <si>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</si>
  <si>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</si>
  <si>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</si>
  <si>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</si>
  <si>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</si>
  <si>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</si>
  <si>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</si>
  <si>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</si>
  <si>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</si>
  <si>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</si>
  <si>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</si>
  <si>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</si>
  <si>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</si>
  <si>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</si>
  <si>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</si>
  <si>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</si>
  <si>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</si>
  <si>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</si>
  <si>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</si>
  <si>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</si>
  <si>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</si>
  <si>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</si>
  <si>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</si>
  <si>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</si>
  <si>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</si>
  <si>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</si>
  <si>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</si>
  <si>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</si>
  <si>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</si>
  <si>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</si>
  <si>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</si>
  <si>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</si>
  <si>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</si>
  <si>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</si>
  <si>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</si>
  <si>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</si>
  <si>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</si>
  <si>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</si>
  <si>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</si>
  <si>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</si>
  <si>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</si>
  <si>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</si>
  <si>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</si>
  <si>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</si>
  <si>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</si>
  <si>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</si>
  <si>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</si>
  <si>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</si>
  <si>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</si>
  <si>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</si>
  <si>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</si>
  <si>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</si>
  <si>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</si>
  <si>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</si>
  <si>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</si>
  <si>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</si>
  <si>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</si>
  <si>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</si>
  <si>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</si>
  <si>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</si>
  <si>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</si>
  <si>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</si>
  <si>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</si>
  <si>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</si>
  <si>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</si>
  <si>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</si>
  <si>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</si>
  <si>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</si>
  <si>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</si>
  <si>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</si>
  <si>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</si>
  <si>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</si>
  <si>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</si>
  <si>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</si>
  <si>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</si>
  <si>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</si>
  <si>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</si>
  <si>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</si>
  <si>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</si>
  <si>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</si>
  <si>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</si>
  <si>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</si>
  <si>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</si>
  <si>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</si>
  <si>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</si>
  <si>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</si>
  <si>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</si>
  <si>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</si>
  <si>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</si>
  <si>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</si>
  <si>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</si>
  <si>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</si>
  <si>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</si>
  <si>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</si>
  <si>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</si>
  <si>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</si>
  <si>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</si>
  <si>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</si>
  <si>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</si>
  <si>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</si>
  <si>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</si>
  <si>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</si>
  <si>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</si>
  <si>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</si>
  <si>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</si>
  <si>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</si>
  <si>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</si>
  <si>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</si>
  <si>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</si>
  <si>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</si>
  <si>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</si>
  <si>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</si>
  <si>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</si>
  <si>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</si>
  <si>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</si>
  <si>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</si>
  <si>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</si>
  <si>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</si>
  <si>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</si>
  <si>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</si>
  <si>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</si>
  <si>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</si>
  <si>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</si>
  <si>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</si>
  <si>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</si>
  <si>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</si>
  <si>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</si>
  <si>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</si>
  <si>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</si>
  <si>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</si>
  <si>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</si>
  <si>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</si>
  <si>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</si>
  <si>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</si>
  <si>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</si>
  <si>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</si>
  <si>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</si>
  <si>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</si>
  <si>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</si>
  <si>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</si>
  <si>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</si>
  <si>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</si>
  <si>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</si>
  <si>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</si>
  <si>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</si>
  <si>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</si>
  <si>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</si>
  <si>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</si>
  <si>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</si>
  <si>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</si>
  <si>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</si>
  <si>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</si>
  <si>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</si>
  <si>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</si>
  <si>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</si>
  <si>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</si>
  <si>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</si>
  <si>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</si>
  <si>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</si>
  <si>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</si>
  <si>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</si>
  <si>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</si>
  <si>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</si>
  <si>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</si>
  <si>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</si>
  <si>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</si>
  <si>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</si>
  <si>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</si>
  <si>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</si>
  <si>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</si>
  <si>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</si>
  <si>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</si>
  <si>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</si>
  <si>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</si>
  <si>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</si>
  <si>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</si>
  <si>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</si>
  <si>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</si>
  <si>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</si>
  <si>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</si>
  <si>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</si>
  <si>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</si>
  <si>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</si>
  <si>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</si>
  <si>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</si>
  <si>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</si>
  <si>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</si>
  <si>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</si>
  <si>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</si>
  <si>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</si>
  <si>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</si>
  <si>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</si>
  <si>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</si>
  <si>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</si>
  <si>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</si>
  <si>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</si>
  <si>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</si>
  <si>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</si>
  <si>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</si>
  <si>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</si>
  <si>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</si>
  <si>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</si>
  <si>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</si>
  <si>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</si>
  <si>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</si>
  <si>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</si>
  <si>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</si>
  <si>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</si>
  <si>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</si>
  <si>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</si>
  <si>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</si>
  <si>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</si>
  <si>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</si>
  <si>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</si>
  <si>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</si>
  <si>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</si>
  <si>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</si>
  <si>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</si>
  <si>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</si>
  <si>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</si>
  <si>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</si>
  <si>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</si>
  <si>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</si>
  <si>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</si>
  <si>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</si>
  <si>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</si>
  <si>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</si>
  <si>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</si>
  <si>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</si>
  <si>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</si>
  <si>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</si>
  <si>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</si>
  <si>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</si>
  <si>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</si>
  <si>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</si>
  <si>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</si>
  <si>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</si>
  <si>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</si>
  <si>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</si>
  <si>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</si>
  <si>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</si>
  <si>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</si>
  <si>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</si>
  <si>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</si>
  <si>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</si>
  <si>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</si>
  <si>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</si>
  <si>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</si>
  <si>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</si>
  <si>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</si>
  <si>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</si>
  <si>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</si>
  <si>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</si>
  <si>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</si>
  <si>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</si>
  <si>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</si>
  <si>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</si>
  <si>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</si>
  <si>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</si>
  <si>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</si>
  <si>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</si>
  <si>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</si>
  <si>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</si>
  <si>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</si>
  <si>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</si>
  <si>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</si>
  <si>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</si>
  <si>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</si>
  <si>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</si>
  <si>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</si>
  <si>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</si>
  <si>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</si>
  <si>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</si>
  <si>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</si>
  <si>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</si>
  <si>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</si>
  <si>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</si>
  <si>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</si>
  <si>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</si>
  <si>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</si>
  <si>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</si>
  <si>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</si>
  <si>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</si>
  <si>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</si>
  <si>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</si>
  <si>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</si>
  <si>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</si>
  <si>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</si>
  <si>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</si>
  <si>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</si>
  <si>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</si>
  <si>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</si>
  <si>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</si>
  <si>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</si>
  <si>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</si>
  <si>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</si>
  <si>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</si>
  <si>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</si>
  <si>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</si>
  <si>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</si>
  <si>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</si>
  <si>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</si>
  <si>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</si>
  <si>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</si>
  <si>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</si>
  <si>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</si>
  <si>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</si>
  <si>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</si>
  <si>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</si>
  <si>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</si>
  <si>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</si>
  <si>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</si>
  <si>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</si>
  <si>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</si>
  <si>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</si>
  <si>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</si>
  <si>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</si>
  <si>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</si>
  <si>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</si>
  <si>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</si>
  <si>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</si>
  <si>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</si>
  <si>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</si>
  <si>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</si>
  <si>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</si>
  <si>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</si>
  <si>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</si>
  <si>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</si>
  <si>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</si>
  <si>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</si>
  <si>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</si>
  <si>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</si>
  <si>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</si>
  <si>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</si>
  <si>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</si>
  <si>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</si>
  <si>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</si>
  <si>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</si>
  <si>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</si>
  <si>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</si>
  <si>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</si>
  <si>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</si>
  <si>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</si>
  <si>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</si>
  <si>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</si>
  <si>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</si>
  <si>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</si>
  <si>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</si>
  <si>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</si>
  <si>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</si>
  <si>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</si>
  <si>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</si>
  <si>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</si>
  <si>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</si>
  <si>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</si>
  <si>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</si>
  <si>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</si>
  <si>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</si>
  <si>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</si>
  <si>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</si>
  <si>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</si>
  <si>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</si>
  <si>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</si>
  <si>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</si>
  <si>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</si>
  <si>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</si>
  <si>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</si>
  <si>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</si>
  <si>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</si>
  <si>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</si>
  <si>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</si>
  <si>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</si>
  <si>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</si>
  <si>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</si>
  <si>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</si>
  <si>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</si>
  <si>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</si>
  <si>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</si>
  <si>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</si>
  <si>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</si>
  <si>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</si>
  <si>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</si>
  <si>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</si>
  <si>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</si>
  <si>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</si>
  <si>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</si>
  <si>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</si>
  <si>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</si>
  <si>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</si>
  <si>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</si>
  <si>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</si>
  <si>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</si>
  <si>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</si>
  <si>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</si>
  <si>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</si>
  <si>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</si>
  <si>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</si>
  <si>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</si>
  <si>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</si>
  <si>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</si>
  <si>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</si>
  <si>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</si>
  <si>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</si>
  <si>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</si>
  <si>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</si>
  <si>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</si>
  <si>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</si>
  <si>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</si>
  <si>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</si>
  <si>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</si>
  <si>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</si>
  <si>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</si>
  <si>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</si>
  <si>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</si>
  <si>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</si>
  <si>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</si>
  <si>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</si>
  <si>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</si>
  <si>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</si>
  <si>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</si>
  <si>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</si>
  <si>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</si>
  <si>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</si>
  <si>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</si>
  <si>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</si>
  <si>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</si>
  <si>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</si>
  <si>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</si>
  <si>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</si>
  <si>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</si>
  <si>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</si>
  <si>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</si>
  <si>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</si>
  <si>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</si>
  <si>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</si>
  <si>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</si>
  <si>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</si>
  <si>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</si>
  <si>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</si>
  <si>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</si>
  <si>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</si>
  <si>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</si>
  <si>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</si>
  <si>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</si>
  <si>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</si>
  <si>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</si>
  <si>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</si>
  <si>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</si>
  <si>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</si>
  <si>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</si>
  <si>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</si>
  <si>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</si>
  <si>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</si>
  <si>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</si>
  <si>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</si>
  <si>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</si>
  <si>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</si>
  <si>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</si>
  <si>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</si>
  <si>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</si>
  <si>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</si>
  <si>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</si>
  <si>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</si>
  <si>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</si>
  <si>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</si>
  <si>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</si>
  <si>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</si>
  <si>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</si>
  <si>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</si>
  <si>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</si>
  <si>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</si>
  <si>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</si>
  <si>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</si>
  <si>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</si>
  <si>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</si>
  <si>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</si>
  <si>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</si>
  <si>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</si>
  <si>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</si>
  <si>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</si>
  <si>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</si>
  <si>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</si>
  <si>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</si>
  <si>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</si>
  <si>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</si>
  <si>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</si>
  <si>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</si>
  <si>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</si>
  <si>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</si>
  <si>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</si>
  <si>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</si>
  <si>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</si>
  <si>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</si>
  <si>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</si>
  <si>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</si>
  <si>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</si>
  <si>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</si>
  <si>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</si>
  <si>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</si>
  <si>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</si>
  <si>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</si>
  <si>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</si>
  <si>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</si>
  <si>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</si>
  <si>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</si>
  <si>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</si>
  <si>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</si>
  <si>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</si>
  <si>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</si>
  <si>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</si>
  <si>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</si>
  <si>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</si>
  <si>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</si>
  <si>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</si>
  <si>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</si>
  <si>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</si>
  <si>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</si>
  <si>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</si>
  <si>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</si>
  <si>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</si>
  <si>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</si>
  <si>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</si>
  <si>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</si>
  <si>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</si>
  <si>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</si>
  <si>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</si>
  <si>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</si>
  <si>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</si>
  <si>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</si>
  <si>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</si>
  <si>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</si>
  <si>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</si>
  <si>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</si>
  <si>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</si>
  <si>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</si>
  <si>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</si>
  <si>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</si>
  <si>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</si>
  <si>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</si>
  <si>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</si>
  <si>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</si>
  <si>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</si>
  <si>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</si>
  <si>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</si>
  <si>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</si>
  <si>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</si>
  <si>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</si>
  <si>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</si>
  <si>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</si>
  <si>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</si>
  <si>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</si>
  <si>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</si>
  <si>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</si>
  <si>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</si>
  <si>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</si>
  <si>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</si>
  <si>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</si>
  <si>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</si>
  <si>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</si>
  <si>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</si>
  <si>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</si>
  <si>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</si>
  <si>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</si>
  <si>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</si>
  <si>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</si>
  <si>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</si>
  <si>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</si>
  <si>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</si>
  <si>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</si>
  <si>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</si>
  <si>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</si>
  <si>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</si>
  <si>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</si>
  <si>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</si>
  <si>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</si>
  <si>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</si>
  <si>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</si>
  <si>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</si>
  <si>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</si>
  <si>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</si>
  <si>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</si>
  <si>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</si>
  <si>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</si>
  <si>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</si>
  <si>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</si>
  <si>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</si>
  <si>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</si>
  <si>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</si>
  <si>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</si>
  <si>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</si>
  <si>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</si>
  <si>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</si>
  <si>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</si>
  <si>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</si>
  <si>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</si>
  <si>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</si>
  <si>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</si>
  <si>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</si>
  <si>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</si>
  <si>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</si>
  <si>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</si>
  <si>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</si>
  <si>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</si>
  <si>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</si>
  <si>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</si>
  <si>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</si>
  <si>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</si>
  <si>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</si>
  <si>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</si>
  <si>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</si>
  <si>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</si>
  <si>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</si>
  <si>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</si>
  <si>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</si>
  <si>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</si>
  <si>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</si>
  <si>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</si>
  <si>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</si>
  <si>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</si>
  <si>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</si>
  <si>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</si>
  <si>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</si>
  <si>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</si>
  <si>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</si>
  <si>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</si>
  <si>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</si>
  <si>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</si>
  <si>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</si>
  <si>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</si>
  <si>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</si>
  <si>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</si>
  <si>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</si>
  <si>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</si>
  <si>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</si>
  <si>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</si>
  <si>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</si>
  <si>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</si>
  <si>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</si>
  <si>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</si>
  <si>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</si>
  <si>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</si>
  <si>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</si>
  <si>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</si>
  <si>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</si>
  <si>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</si>
  <si>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</si>
  <si>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</si>
  <si>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</si>
  <si>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</si>
  <si>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</si>
  <si>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</si>
  <si>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</si>
  <si>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</si>
  <si>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</si>
  <si>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</si>
  <si>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</si>
  <si>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</si>
  <si>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</si>
  <si>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</si>
  <si>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</si>
  <si>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</si>
  <si>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</si>
  <si>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</si>
  <si>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</si>
  <si>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</si>
  <si>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</si>
  <si>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</si>
  <si>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</si>
  <si>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</si>
  <si>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</si>
  <si>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</si>
  <si>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</si>
  <si>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</si>
  <si>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</si>
  <si>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</si>
  <si>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</si>
  <si>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</si>
  <si>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</si>
  <si>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</si>
  <si>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</si>
  <si>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</si>
  <si>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</si>
  <si>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</si>
  <si>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</si>
  <si>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</si>
  <si>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</si>
  <si>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</si>
  <si>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</si>
  <si>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</si>
  <si>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</si>
  <si>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</si>
  <si>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</si>
  <si>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</si>
  <si>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</si>
  <si>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</si>
  <si>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</si>
  <si>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</si>
  <si>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</si>
  <si>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</si>
  <si>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</si>
  <si>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</si>
  <si>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</si>
  <si>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</si>
  <si>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</si>
  <si>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</si>
  <si>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</si>
  <si>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</si>
  <si>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</si>
  <si>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</si>
  <si>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</si>
  <si>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</si>
  <si>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</si>
  <si>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</si>
  <si>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</si>
  <si>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</si>
  <si>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</si>
  <si>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</si>
  <si>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</si>
  <si>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</si>
  <si>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</si>
  <si>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</si>
  <si>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</si>
  <si>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</si>
  <si>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</si>
  <si>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</si>
  <si>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</si>
  <si>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</si>
  <si>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</si>
  <si>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</si>
  <si>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</si>
  <si>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</si>
  <si>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</si>
  <si>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</si>
  <si>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</si>
  <si>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</si>
  <si>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</si>
  <si>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</si>
  <si>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</si>
  <si>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</si>
  <si>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</si>
  <si>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</si>
  <si>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</si>
  <si>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</si>
  <si>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</si>
  <si>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</si>
  <si>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</si>
  <si>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</si>
  <si>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</si>
  <si>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</si>
  <si>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</si>
  <si>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</si>
  <si>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</si>
  <si>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</si>
  <si>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</si>
  <si>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</si>
  <si>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</si>
  <si>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</si>
  <si>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</si>
  <si>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</si>
  <si>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</si>
  <si>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</si>
  <si>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</si>
  <si>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</si>
  <si>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</si>
  <si>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</si>
  <si>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</si>
  <si>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</si>
  <si>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</si>
  <si>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</si>
  <si>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</si>
  <si>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</si>
  <si>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</si>
  <si>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</si>
  <si>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</si>
  <si>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</si>
  <si>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</si>
  <si>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</si>
  <si>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</si>
  <si>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</si>
  <si>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</si>
  <si>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</si>
  <si>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</si>
  <si>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</si>
  <si>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</si>
  <si>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</si>
  <si>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</si>
  <si>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</si>
  <si>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</si>
  <si>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</si>
  <si>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</si>
  <si>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</si>
  <si>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</si>
  <si>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</si>
  <si>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</si>
  <si>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</si>
  <si>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</si>
  <si>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</si>
  <si>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</si>
  <si>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</si>
  <si>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</si>
  <si>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</si>
  <si>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</si>
  <si>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</si>
  <si>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</si>
  <si>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</si>
  <si>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</si>
  <si>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</si>
  <si>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</si>
  <si>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</si>
  <si>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</si>
  <si>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</si>
  <si>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</si>
  <si>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</si>
  <si>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</si>
  <si>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</si>
  <si>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</si>
  <si>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</si>
  <si>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</si>
  <si>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</si>
  <si>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</si>
  <si>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</si>
  <si>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</si>
  <si>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</si>
  <si>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</si>
  <si>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</si>
  <si>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</si>
  <si>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</si>
  <si>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</si>
  <si>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</si>
  <si>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</si>
  <si>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</si>
  <si>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</si>
  <si>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</si>
  <si>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</si>
  <si>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</si>
  <si>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</si>
  <si>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</si>
  <si>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</si>
  <si>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</si>
  <si>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</si>
  <si>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</si>
  <si>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</si>
  <si>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</si>
  <si>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</si>
  <si>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</si>
  <si>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</si>
  <si>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</si>
  <si>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</si>
  <si>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</si>
  <si>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</si>
  <si>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</si>
  <si>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</si>
  <si>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</si>
  <si>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</si>
  <si>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</si>
  <si>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</si>
  <si>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</si>
  <si>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</si>
  <si>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</si>
  <si>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</si>
  <si>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</si>
  <si>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</si>
  <si>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</si>
  <si>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</si>
  <si>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</si>
  <si>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</si>
  <si>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</si>
  <si>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</si>
  <si>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</si>
  <si>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</si>
  <si>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</si>
  <si>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</si>
  <si>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</si>
  <si>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</si>
  <si>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</si>
  <si>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</si>
  <si>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</si>
  <si>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</si>
  <si>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</si>
  <si>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</si>
  <si>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</si>
  <si>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</si>
  <si>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</si>
  <si>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</si>
  <si>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</si>
  <si>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</si>
  <si>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</si>
  <si>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</si>
  <si>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</si>
  <si>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</si>
  <si>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</si>
  <si>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</si>
  <si>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</si>
  <si>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</si>
  <si>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</si>
  <si>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</si>
  <si>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</si>
  <si>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</si>
  <si>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</si>
  <si>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</si>
  <si>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</si>
  <si>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</si>
  <si>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</si>
  <si>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</si>
  <si>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</si>
  <si>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</si>
  <si>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</si>
  <si>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</si>
  <si>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</si>
  <si>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</si>
  <si>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</si>
  <si>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</si>
  <si>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</si>
  <si>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</si>
  <si>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</si>
  <si>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</si>
  <si>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</si>
  <si>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</si>
  <si>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</si>
  <si>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</si>
  <si>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</si>
  <si>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</si>
  <si>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</si>
  <si>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</si>
  <si>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</si>
  <si>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</si>
  <si>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</si>
  <si>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</si>
  <si>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</si>
  <si>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</si>
  <si>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</si>
  <si>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</si>
  <si>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</si>
  <si>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</si>
  <si>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</si>
  <si>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</si>
  <si>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</si>
  <si>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</si>
  <si>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</si>
  <si>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</si>
  <si>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</si>
  <si>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</si>
  <si>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</si>
  <si>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</si>
  <si>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</si>
  <si>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</si>
  <si>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</si>
  <si>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</si>
  <si>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</si>
  <si>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</si>
  <si>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</si>
  <si>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</si>
  <si>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</si>
  <si>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</si>
  <si>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</si>
  <si>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</si>
  <si>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</si>
  <si>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</si>
  <si>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</si>
  <si>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</si>
  <si>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</si>
  <si>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</si>
  <si>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</si>
  <si>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</si>
  <si>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</si>
  <si>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</si>
  <si>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</si>
  <si>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</si>
  <si>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</si>
  <si>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</si>
  <si>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</si>
  <si>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</si>
  <si>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</si>
  <si>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</si>
  <si>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</si>
  <si>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</si>
  <si>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</si>
  <si>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</si>
  <si>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</si>
  <si>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</si>
  <si>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</si>
  <si>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</si>
  <si>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</si>
  <si>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</si>
  <si>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</si>
  <si>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</si>
  <si>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</si>
  <si>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</si>
  <si>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</si>
  <si>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</si>
  <si>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</si>
  <si>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</si>
  <si>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</si>
  <si>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</si>
  <si>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</si>
  <si>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</si>
  <si>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</si>
  <si>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</si>
  <si>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</si>
  <si>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</si>
  <si>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</si>
  <si>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</si>
  <si>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</si>
  <si>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</si>
  <si>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</si>
  <si>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</si>
  <si>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</si>
  <si>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</si>
  <si>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</si>
  <si>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</si>
  <si>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</si>
  <si>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</si>
  <si>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</si>
  <si>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</si>
  <si>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</si>
  <si>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</si>
  <si>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</si>
  <si>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</si>
  <si>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</si>
  <si>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</si>
  <si>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</si>
  <si>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</si>
  <si>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</si>
  <si>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</si>
  <si>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</si>
  <si>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</si>
  <si>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</si>
  <si>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</si>
  <si>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</si>
  <si>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</si>
  <si>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</si>
  <si>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</si>
  <si>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</si>
  <si>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</si>
  <si>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</si>
  <si>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</si>
  <si>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</si>
  <si>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</si>
  <si>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</si>
  <si>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</si>
  <si>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</si>
  <si>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</si>
  <si>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</si>
  <si>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</si>
  <si>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</si>
  <si>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</si>
  <si>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</si>
  <si>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</si>
  <si>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</si>
  <si>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</si>
  <si>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</si>
  <si>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</si>
  <si>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</si>
  <si>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</si>
  <si>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</si>
  <si>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</si>
  <si>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</si>
  <si>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</si>
  <si>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</si>
  <si>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</si>
  <si>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</si>
  <si>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</si>
  <si>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</si>
  <si>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</si>
  <si>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</si>
  <si>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</si>
  <si>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</si>
  <si>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</si>
  <si>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</si>
  <si>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</si>
  <si>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</si>
  <si>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</si>
  <si>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</si>
  <si>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</si>
  <si>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</si>
  <si>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</si>
  <si>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</si>
  <si>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</si>
  <si>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</si>
  <si>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</si>
  <si>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</si>
  <si>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</si>
  <si>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</si>
  <si>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</si>
  <si>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</si>
  <si>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</si>
  <si>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</si>
  <si>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</si>
  <si>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</si>
  <si>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</si>
  <si>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</si>
  <si>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</si>
  <si>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</si>
  <si>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</si>
  <si>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</si>
  <si>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</si>
  <si>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</si>
  <si>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</si>
  <si>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</si>
  <si>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</si>
  <si>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</si>
  <si>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</si>
  <si>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</si>
  <si>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</si>
  <si>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</si>
  <si>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</si>
  <si>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</si>
  <si>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</si>
  <si>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</si>
  <si>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</si>
  <si>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</si>
  <si>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</si>
  <si>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</si>
  <si>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</si>
  <si>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</si>
  <si>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</si>
  <si>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</si>
  <si>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</si>
  <si>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</si>
  <si>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</si>
  <si>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</si>
  <si>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</si>
  <si>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</si>
  <si>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</si>
  <si>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</si>
  <si>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</si>
  <si>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</si>
  <si>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</si>
  <si>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</si>
  <si>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</si>
  <si>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</si>
  <si>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</si>
  <si>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</si>
  <si>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</si>
  <si>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</si>
  <si>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</si>
  <si>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</si>
  <si>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</si>
  <si>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</si>
  <si>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</si>
  <si>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</si>
  <si>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</si>
  <si>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</si>
  <si>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</si>
  <si>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</si>
  <si>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</si>
  <si>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</si>
  <si>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</si>
  <si>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</si>
  <si>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</si>
  <si>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</si>
  <si>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</si>
  <si>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</si>
  <si>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</si>
  <si>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</si>
  <si>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</si>
  <si>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</si>
  <si>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</si>
  <si>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</si>
  <si>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</si>
  <si>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</si>
  <si>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</si>
  <si>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</si>
  <si>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</si>
  <si>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</si>
  <si>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</si>
  <si>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</si>
  <si>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</si>
  <si>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</si>
  <si>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</si>
  <si>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</si>
  <si>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</si>
  <si>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</si>
  <si>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</si>
  <si>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</si>
  <si>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</si>
  <si>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</si>
  <si>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</si>
  <si>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</si>
  <si>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</si>
  <si>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</si>
  <si>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</si>
  <si>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</si>
  <si>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</si>
  <si>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</si>
  <si>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</si>
  <si>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</si>
  <si>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</si>
  <si>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</si>
  <si>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</si>
  <si>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</si>
  <si>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</si>
  <si>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</si>
  <si>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</si>
  <si>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</si>
  <si>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</si>
  <si>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</si>
  <si>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</si>
  <si>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</si>
  <si>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</si>
  <si>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</si>
  <si>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</si>
  <si>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</si>
  <si>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</si>
  <si>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</si>
  <si>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</si>
  <si>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</si>
  <si>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</si>
  <si>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</si>
  <si>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</si>
  <si>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</si>
  <si>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</si>
  <si>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</si>
  <si>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</si>
  <si>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</si>
  <si>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</si>
  <si>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</si>
  <si>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</si>
  <si>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</si>
  <si>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</si>
  <si>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</si>
  <si>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</si>
  <si>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</si>
  <si>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</si>
  <si>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</si>
  <si>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</si>
  <si>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</si>
  <si>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</si>
  <si>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</si>
  <si>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</si>
  <si>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</si>
  <si>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</si>
  <si>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</si>
  <si>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</si>
  <si>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</si>
  <si>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</si>
  <si>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</si>
  <si>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</si>
  <si>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</si>
  <si>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</si>
  <si>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</si>
  <si>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</si>
  <si>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</si>
  <si>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</si>
  <si>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</si>
  <si>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</si>
  <si>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</si>
  <si>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</si>
  <si>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</si>
  <si>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</si>
  <si>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</si>
  <si>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</si>
  <si>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</si>
  <si>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</si>
  <si>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</si>
  <si>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</si>
  <si>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</si>
  <si>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</si>
  <si>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</si>
  <si>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</si>
  <si>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</si>
  <si>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</si>
  <si>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</si>
  <si>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</si>
  <si>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</si>
  <si>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</si>
  <si>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</si>
  <si>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</si>
  <si>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</si>
  <si>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</si>
  <si>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</si>
  <si>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</si>
  <si>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</si>
  <si>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</si>
  <si>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</si>
  <si>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</si>
  <si>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</si>
  <si>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</si>
  <si>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</si>
  <si>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</si>
  <si>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</si>
  <si>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</si>
  <si>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</si>
  <si>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</si>
  <si>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</si>
  <si>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</si>
  <si>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</si>
  <si>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</si>
  <si>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</si>
  <si>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</si>
  <si>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</si>
  <si>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</si>
  <si>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</si>
  <si>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</si>
  <si>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</si>
  <si>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</si>
  <si>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</si>
  <si>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</si>
  <si>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</si>
  <si>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</si>
  <si>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</si>
  <si>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</si>
  <si>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</si>
  <si>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</si>
  <si>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</si>
  <si>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</si>
  <si>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</si>
  <si>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</si>
  <si>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</si>
  <si>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</si>
  <si>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</si>
  <si>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</si>
  <si>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</si>
  <si>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</si>
  <si>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</si>
  <si>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</si>
  <si>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</si>
  <si>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</si>
  <si>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</si>
  <si>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</si>
  <si>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</si>
  <si>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</si>
  <si>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</si>
  <si>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</si>
  <si>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</si>
  <si>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</si>
  <si>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</si>
  <si>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</si>
  <si>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</si>
  <si>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</si>
  <si>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</si>
  <si>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</si>
  <si>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</si>
  <si>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</si>
  <si>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</si>
  <si>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</si>
  <si>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</si>
  <si>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</si>
  <si>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</si>
  <si>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</si>
  <si>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</si>
  <si>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</si>
  <si>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</si>
  <si>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</si>
  <si>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</si>
  <si>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</si>
  <si>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</si>
  <si>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</si>
  <si>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</si>
  <si>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</si>
  <si>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</si>
  <si>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</si>
  <si>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</si>
  <si>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</si>
  <si>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</si>
  <si>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</si>
  <si>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</si>
  <si>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</si>
  <si>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</si>
  <si>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</si>
  <si>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</si>
  <si>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</si>
  <si>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</si>
  <si>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</si>
  <si>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</si>
  <si>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</si>
  <si>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</si>
  <si>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</si>
  <si>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</si>
  <si>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</si>
  <si>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</si>
  <si>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</si>
  <si>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</si>
  <si>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</si>
  <si>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</si>
  <si>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</si>
  <si>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</si>
  <si>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</si>
  <si>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</si>
  <si>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</si>
  <si>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</si>
  <si>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</si>
  <si>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</si>
  <si>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</si>
  <si>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</si>
  <si>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</si>
  <si>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</si>
  <si>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</si>
  <si>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</si>
  <si>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</si>
  <si>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</si>
  <si>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</si>
  <si>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</si>
  <si>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</si>
  <si>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</si>
  <si>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</si>
  <si>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</si>
  <si>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</si>
  <si>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</si>
  <si>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</si>
  <si>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</si>
  <si>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</si>
  <si>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</si>
  <si>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</si>
  <si>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</si>
  <si>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</si>
  <si>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</si>
  <si>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</si>
  <si>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</si>
  <si>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</si>
  <si>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</si>
  <si>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</si>
  <si>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</si>
  <si>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</si>
  <si>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</si>
  <si>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</si>
  <si>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</si>
  <si>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</si>
  <si>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</si>
  <si>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</si>
  <si>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</si>
  <si>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</si>
  <si>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</si>
  <si>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</si>
  <si>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</si>
  <si>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</si>
  <si>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</si>
  <si>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</si>
  <si>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</si>
  <si>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</si>
  <si>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</si>
  <si>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</si>
  <si>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</si>
  <si>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</si>
  <si>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</si>
  <si>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</si>
  <si>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</si>
  <si>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</si>
  <si>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</si>
  <si>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</si>
  <si>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</si>
  <si>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</si>
  <si>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</si>
  <si>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</si>
  <si>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</si>
  <si>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</si>
  <si>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</si>
  <si>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</si>
  <si>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</si>
  <si>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</si>
  <si>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</si>
  <si>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</si>
  <si>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</si>
  <si>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</si>
  <si>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</si>
  <si>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</si>
  <si>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</si>
  <si>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</si>
  <si>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</si>
  <si>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</si>
  <si>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</si>
  <si>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</si>
  <si>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</si>
  <si>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</si>
  <si>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</si>
  <si>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</si>
  <si>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</si>
  <si>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</si>
  <si>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</si>
  <si>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</si>
  <si>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</si>
  <si>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</si>
  <si>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</si>
  <si>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</si>
  <si>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</si>
  <si>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</si>
  <si>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</si>
  <si>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</si>
  <si>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</si>
  <si>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</si>
  <si>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</si>
  <si>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</si>
  <si>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</si>
  <si>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</si>
  <si>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</si>
  <si>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</si>
  <si>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</si>
  <si>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</si>
  <si>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</si>
  <si>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</si>
  <si>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</si>
  <si>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</si>
  <si>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</si>
  <si>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</si>
  <si>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</si>
  <si>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</si>
  <si>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</si>
  <si>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</si>
  <si>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</si>
  <si>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</si>
  <si>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</si>
  <si>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</si>
  <si>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</si>
  <si>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</si>
  <si>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</si>
  <si>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</si>
  <si>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</si>
  <si>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</si>
  <si>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</si>
  <si>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</si>
  <si>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</si>
  <si>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</si>
  <si>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</si>
  <si>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</si>
  <si>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</si>
  <si>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</si>
  <si>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</si>
  <si>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</si>
  <si>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</si>
  <si>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</si>
  <si>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</si>
  <si>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</si>
  <si>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</si>
  <si>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</si>
  <si>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</si>
  <si>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</si>
  <si>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</si>
  <si>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</si>
  <si>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</si>
  <si>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</si>
  <si>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</si>
  <si>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</si>
  <si>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</si>
  <si>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</si>
  <si>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</si>
  <si>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</si>
  <si>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</si>
  <si>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</si>
  <si>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</si>
  <si>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</si>
  <si>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</si>
  <si>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</si>
  <si>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</si>
  <si>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</si>
  <si>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</si>
  <si>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</si>
  <si>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</si>
  <si>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</si>
  <si>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</si>
  <si>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</si>
  <si>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</si>
  <si>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</si>
  <si>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</si>
  <si>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</si>
  <si>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</si>
  <si>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</si>
  <si>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</si>
  <si>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</si>
  <si>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</si>
  <si>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</si>
  <si>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</si>
  <si>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</si>
  <si>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</si>
  <si>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</si>
  <si>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</si>
  <si>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</si>
  <si>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</si>
  <si>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</si>
  <si>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</si>
  <si>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</si>
  <si>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</si>
  <si>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</si>
  <si>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</si>
  <si>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</si>
  <si>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</si>
  <si>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</si>
  <si>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</si>
  <si>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</si>
  <si>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</si>
  <si>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</si>
  <si>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</si>
  <si>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</si>
  <si>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</si>
  <si>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</si>
  <si>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</si>
  <si>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</si>
  <si>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</si>
  <si>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</si>
  <si>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</si>
  <si>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</si>
  <si>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</si>
  <si>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</si>
  <si>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</si>
  <si>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</si>
  <si>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</si>
  <si>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</si>
  <si>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</si>
  <si>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</si>
  <si>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</si>
  <si>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</si>
  <si>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</si>
  <si>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</si>
  <si>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</si>
  <si>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</si>
  <si>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</si>
  <si>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</si>
  <si>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</si>
  <si>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</si>
  <si>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</si>
  <si>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</si>
  <si>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</si>
  <si>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</si>
  <si>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</si>
  <si>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</si>
  <si>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</si>
  <si>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</si>
  <si>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</si>
  <si>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</si>
  <si>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</si>
  <si>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</si>
  <si>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</si>
  <si>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</si>
  <si>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</si>
  <si>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</si>
  <si>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</si>
  <si>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</si>
  <si>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</si>
  <si>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</si>
  <si>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</si>
  <si>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</si>
  <si>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</si>
  <si>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</si>
  <si>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</si>
  <si>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</si>
  <si>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</si>
  <si>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</si>
  <si>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</si>
  <si>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</si>
  <si>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</si>
  <si>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</si>
  <si>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</si>
  <si>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</si>
  <si>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</si>
  <si>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</si>
  <si>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</si>
  <si>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</si>
  <si>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</si>
  <si>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</si>
  <si>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</si>
  <si>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</si>
  <si>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</si>
  <si>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</si>
  <si>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</si>
  <si>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</si>
  <si>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</si>
  <si>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</si>
  <si>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</si>
  <si>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</si>
  <si>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</si>
  <si>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</si>
  <si>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</si>
  <si>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</si>
  <si>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</si>
  <si>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</si>
  <si>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</si>
  <si>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</si>
  <si>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</si>
  <si>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</si>
  <si>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</si>
  <si>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</si>
  <si>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</si>
  <si>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</si>
  <si>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</si>
  <si>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</si>
  <si>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</si>
  <si>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</si>
  <si>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</si>
  <si>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</si>
  <si>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</si>
  <si>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</si>
  <si>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</si>
  <si>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</si>
  <si>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</si>
  <si>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</si>
  <si>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</si>
  <si>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</si>
  <si>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</si>
  <si>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</si>
  <si>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</si>
  <si>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</si>
  <si>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</si>
  <si>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</si>
  <si>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</si>
  <si>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</si>
  <si>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</si>
  <si>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</si>
  <si>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</si>
  <si>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</si>
  <si>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</si>
  <si>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</si>
  <si>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</si>
  <si>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</si>
  <si>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</si>
  <si>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</si>
  <si>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</si>
  <si>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</si>
  <si>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</si>
  <si>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</si>
  <si>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</si>
  <si>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</si>
  <si>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</si>
  <si>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</si>
  <si>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</si>
  <si>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</si>
  <si>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</si>
  <si>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</si>
  <si>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</si>
  <si>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</si>
  <si>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</si>
  <si>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</si>
  <si>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</si>
  <si>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</si>
  <si>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</si>
  <si>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</si>
  <si>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</si>
  <si>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</si>
  <si>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</si>
  <si>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</si>
  <si>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</si>
  <si>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</si>
  <si>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</si>
  <si>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</si>
  <si>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</si>
  <si>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</si>
  <si>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</si>
  <si>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</si>
  <si>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</si>
  <si>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</si>
  <si>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</si>
  <si>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</si>
  <si>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</si>
  <si>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</si>
  <si>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</si>
  <si>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</si>
  <si>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</si>
  <si>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</si>
  <si>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</si>
  <si>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</si>
  <si>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</si>
  <si>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</si>
  <si>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</si>
  <si>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</si>
  <si>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</si>
  <si>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</si>
  <si>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</si>
  <si>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</si>
  <si>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</si>
  <si>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</si>
  <si>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</si>
  <si>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</si>
  <si>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</si>
  <si>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</si>
  <si>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</si>
  <si>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</si>
  <si>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</si>
  <si>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</si>
  <si>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</si>
  <si>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</si>
  <si>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</si>
  <si>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</si>
  <si>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</si>
  <si>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</si>
  <si>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</si>
  <si>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</si>
  <si>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</si>
  <si>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</si>
  <si>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</si>
  <si>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</si>
  <si>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</si>
  <si>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</si>
  <si>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</si>
  <si>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</si>
  <si>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</si>
  <si>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</si>
  <si>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</si>
  <si>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</si>
  <si>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</si>
  <si>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</si>
  <si>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</si>
  <si>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</si>
  <si>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</si>
  <si>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</si>
  <si>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</si>
  <si>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</si>
  <si>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</si>
  <si>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</si>
  <si>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</si>
  <si>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</si>
  <si>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</si>
  <si>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</si>
  <si>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</si>
  <si>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</si>
  <si>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</si>
  <si>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</si>
  <si>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</si>
  <si>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</si>
  <si>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</si>
  <si>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</si>
  <si>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</si>
  <si>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</si>
  <si>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</si>
  <si>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</si>
  <si>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</si>
  <si>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</si>
  <si>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</si>
  <si>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</si>
  <si>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</si>
  <si>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</si>
  <si>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</si>
  <si>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</si>
  <si>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</si>
  <si>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</si>
  <si>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</si>
  <si>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</si>
  <si>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</si>
  <si>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</si>
  <si>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</si>
  <si>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</si>
  <si>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</si>
  <si>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</si>
  <si>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</si>
  <si>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</si>
  <si>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</si>
  <si>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</si>
  <si>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</si>
  <si>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</si>
  <si>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</si>
  <si>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</si>
  <si>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</si>
  <si>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</si>
  <si>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</si>
  <si>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</si>
  <si>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</si>
  <si>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</si>
  <si>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</si>
  <si>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</si>
  <si>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</si>
  <si>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</si>
  <si>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</si>
  <si>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</si>
  <si>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</si>
  <si>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</si>
  <si>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</si>
  <si>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</si>
  <si>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</si>
  <si>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</si>
  <si>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</si>
  <si>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</si>
  <si>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</si>
  <si>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</si>
  <si>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</si>
  <si>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</si>
  <si>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</si>
  <si>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</si>
  <si>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</si>
  <si>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</si>
  <si>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</si>
  <si>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</si>
  <si>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</si>
  <si>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</si>
  <si>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</si>
  <si>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</si>
  <si>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</si>
  <si>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</si>
  <si>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</si>
  <si>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</si>
  <si>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</si>
  <si>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</si>
  <si>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</si>
  <si>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</si>
  <si>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</si>
  <si>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</si>
  <si>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</si>
  <si>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</si>
  <si>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</si>
  <si>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</si>
  <si>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</si>
  <si>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</si>
  <si>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</si>
  <si>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</si>
  <si>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</si>
  <si>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</si>
  <si>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</si>
  <si>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</si>
  <si>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</si>
  <si>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</si>
  <si>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</si>
  <si>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</si>
  <si>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</si>
  <si>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</si>
  <si>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</si>
  <si>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</si>
  <si>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</si>
  <si>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</si>
  <si>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</si>
  <si>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</si>
  <si>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</si>
  <si>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</si>
  <si>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</si>
  <si>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</si>
  <si>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</si>
  <si>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</si>
  <si>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</si>
  <si>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</si>
  <si>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</si>
  <si>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</si>
  <si>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</si>
  <si>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</si>
  <si>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</si>
  <si>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</si>
  <si>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</si>
  <si>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</si>
  <si>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</si>
  <si>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</si>
  <si>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</si>
  <si>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</si>
  <si>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</si>
  <si>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</si>
  <si>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</si>
  <si>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</si>
  <si>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</si>
  <si>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</si>
  <si>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</si>
  <si>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</si>
  <si>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</si>
  <si>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</si>
  <si>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</si>
  <si>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</si>
  <si>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</si>
  <si>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</si>
  <si>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</si>
  <si>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</si>
  <si>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</si>
  <si>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</si>
  <si>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</si>
  <si>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</si>
  <si>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</si>
  <si>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</si>
  <si>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</si>
  <si>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</si>
  <si>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</si>
  <si>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</si>
  <si>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</si>
  <si>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</si>
  <si>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</si>
  <si>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</si>
  <si>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</si>
  <si>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</si>
  <si>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</si>
  <si>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</si>
  <si>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</si>
  <si>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</si>
  <si>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</si>
  <si>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</si>
  <si>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</si>
  <si>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</si>
  <si>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</si>
  <si>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</si>
  <si>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</si>
  <si>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</si>
  <si>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</si>
  <si>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</si>
  <si>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</si>
  <si>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</si>
  <si>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</si>
  <si>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</si>
  <si>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</si>
  <si>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</si>
  <si>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</si>
  <si>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</si>
  <si>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</si>
  <si>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</si>
  <si>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</si>
  <si>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</si>
  <si>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</si>
  <si>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</si>
  <si>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</si>
  <si>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</si>
  <si>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</si>
  <si>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</si>
  <si>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</si>
  <si>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</si>
  <si>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</si>
  <si>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</si>
  <si>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</si>
  <si>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</si>
  <si>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</si>
  <si>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</si>
  <si>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</si>
  <si>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</si>
  <si>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</si>
  <si>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</si>
  <si>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</si>
  <si>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</si>
  <si>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</si>
  <si>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</si>
  <si>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</si>
  <si>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</si>
  <si>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</si>
  <si>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</si>
  <si>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</si>
  <si>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</si>
  <si>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</si>
  <si>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</si>
  <si>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</si>
  <si>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</si>
  <si>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</si>
  <si>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</si>
  <si>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</si>
  <si>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</si>
  <si>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</si>
  <si>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</si>
  <si>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</si>
  <si>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</si>
  <si>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</si>
  <si>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</si>
  <si>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</si>
  <si>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</si>
  <si>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</si>
  <si>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</si>
  <si>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</si>
  <si>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</si>
  <si>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</si>
  <si>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</si>
  <si>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</si>
  <si>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</si>
  <si>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</si>
  <si>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</si>
  <si>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</si>
  <si>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</si>
  <si>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</si>
  <si>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</si>
  <si>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</si>
  <si>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</si>
  <si>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</si>
  <si>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</si>
  <si>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</si>
  <si>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</si>
  <si>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</si>
  <si>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</si>
  <si>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</si>
  <si>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</si>
  <si>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</si>
  <si>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</si>
  <si>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</si>
  <si>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</si>
  <si>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</si>
  <si>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</si>
  <si>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</si>
  <si>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</si>
  <si>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</si>
  <si>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</si>
  <si>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</si>
  <si>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</si>
  <si>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</si>
  <si>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</si>
  <si>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</si>
  <si>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</si>
  <si>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</si>
  <si>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</si>
  <si>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</si>
  <si>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</si>
  <si>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</si>
  <si>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</si>
  <si>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</si>
  <si>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</si>
  <si>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</si>
  <si>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</si>
  <si>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</si>
  <si>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</si>
  <si>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</si>
  <si>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</si>
  <si>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</si>
  <si>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</si>
  <si>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</si>
  <si>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</si>
  <si>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</si>
  <si>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</si>
  <si>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</si>
  <si>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</si>
  <si>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</si>
  <si>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</si>
  <si>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</si>
  <si>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</si>
  <si>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</si>
  <si>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</si>
  <si>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</si>
  <si>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</si>
  <si>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</si>
  <si>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</si>
  <si>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</si>
  <si>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</si>
  <si>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</si>
  <si>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</si>
  <si>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</si>
  <si>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</si>
  <si>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</si>
  <si>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</si>
  <si>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</si>
  <si>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</si>
  <si>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</si>
  <si>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</si>
  <si>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</si>
  <si>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</si>
  <si>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</si>
  <si>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</si>
  <si>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</si>
  <si>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</si>
  <si>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</si>
  <si>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</si>
  <si>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</si>
  <si>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</si>
  <si>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</si>
  <si>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</si>
  <si>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</si>
  <si>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</si>
  <si>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</si>
  <si>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</si>
  <si>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</si>
  <si>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</si>
  <si>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</si>
  <si>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</si>
  <si>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</si>
  <si>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</si>
  <si>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</si>
  <si>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</si>
  <si>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</si>
  <si>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</si>
  <si>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</si>
  <si>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</si>
  <si>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</si>
  <si>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</si>
  <si>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</si>
  <si>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</si>
  <si>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</si>
  <si>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</si>
  <si>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</si>
  <si>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</si>
  <si>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</si>
  <si>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</si>
  <si>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</si>
  <si>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</si>
  <si>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</si>
  <si>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</si>
  <si>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</si>
  <si>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</si>
  <si>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</si>
  <si>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</si>
  <si>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</si>
  <si>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</si>
  <si>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</si>
  <si>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</si>
  <si>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</si>
  <si>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</si>
  <si>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</si>
  <si>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</si>
  <si>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</si>
  <si>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</si>
  <si>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</si>
  <si>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</si>
  <si>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</si>
  <si>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</si>
  <si>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</si>
  <si>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</si>
  <si>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</si>
  <si>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</si>
  <si>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</si>
  <si>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</si>
  <si>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</si>
  <si>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</si>
  <si>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</si>
  <si>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</si>
  <si>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</si>
  <si>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</si>
  <si>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</si>
  <si>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</si>
  <si>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</si>
  <si>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</si>
  <si>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</si>
  <si>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</si>
  <si>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</si>
  <si>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</si>
  <si>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</si>
  <si>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</si>
  <si>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</si>
  <si>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</si>
  <si>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</si>
  <si>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</si>
  <si>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</si>
  <si>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</si>
  <si>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</si>
  <si>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</si>
  <si>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</si>
  <si>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</si>
  <si>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</si>
  <si>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</si>
  <si>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</si>
  <si>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</si>
  <si>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</si>
  <si>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</si>
  <si>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</si>
  <si>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</si>
  <si>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</si>
  <si>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</si>
  <si>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</si>
  <si>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</si>
  <si>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</si>
  <si>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</si>
  <si>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</si>
  <si>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</si>
  <si>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</si>
  <si>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</si>
  <si>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</si>
  <si>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</si>
  <si>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</si>
  <si>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</si>
  <si>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</si>
  <si>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</si>
  <si>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</si>
  <si>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</si>
  <si>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</si>
  <si>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</si>
  <si>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</si>
  <si>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</si>
  <si>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</si>
  <si>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</si>
  <si>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</si>
  <si>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</si>
  <si>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</si>
  <si>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</si>
  <si>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</si>
  <si>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</si>
  <si>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</si>
  <si>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</si>
  <si>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</si>
  <si>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</si>
  <si>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</si>
  <si>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</si>
  <si>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</si>
  <si>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</si>
  <si>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</si>
  <si>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</si>
  <si>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</si>
  <si>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</si>
  <si>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</si>
  <si>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</si>
  <si>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</si>
  <si>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</si>
  <si>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</si>
  <si>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</si>
  <si>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</si>
  <si>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</si>
  <si>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</si>
  <si>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</si>
  <si>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</si>
  <si>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</si>
  <si>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</si>
  <si>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</si>
  <si>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</si>
  <si>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</si>
  <si>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</si>
  <si>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</si>
  <si>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</si>
  <si>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</si>
  <si>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</si>
  <si>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</si>
  <si>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</si>
  <si>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</si>
  <si>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</si>
  <si>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</si>
  <si>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</si>
  <si>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</si>
  <si>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</si>
  <si>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</si>
  <si>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</si>
  <si>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</si>
  <si>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</si>
  <si>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</si>
  <si>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</si>
  <si>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</si>
  <si>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</si>
  <si>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</si>
  <si>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</si>
  <si>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</si>
  <si>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</si>
  <si>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</si>
  <si>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</si>
  <si>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</si>
  <si>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</si>
  <si>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</si>
  <si>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</si>
  <si>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</si>
  <si>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</si>
  <si>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</si>
  <si>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</si>
  <si>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</si>
  <si>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</si>
  <si>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</si>
  <si>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</si>
  <si>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</si>
  <si>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</si>
  <si>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</si>
  <si>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</si>
  <si>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</si>
  <si>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</si>
  <si>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</si>
  <si>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</si>
  <si>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</si>
  <si>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</si>
  <si>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</si>
  <si>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</si>
  <si>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</si>
  <si>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</si>
  <si>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</si>
  <si>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</si>
  <si>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</si>
  <si>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</si>
  <si>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</si>
  <si>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</si>
  <si>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</si>
  <si>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</si>
  <si>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</si>
  <si>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</si>
  <si>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</si>
  <si>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</si>
  <si>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</si>
  <si>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</si>
  <si>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</si>
  <si>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</si>
  <si>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</si>
  <si>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</si>
  <si>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</si>
  <si>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</si>
  <si>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</si>
  <si>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</si>
  <si>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</si>
  <si>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</si>
  <si>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</si>
  <si>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</si>
  <si>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</si>
  <si>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</si>
  <si>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</si>
  <si>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</si>
  <si>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</si>
  <si>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</si>
  <si>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</si>
  <si>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</si>
  <si>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</si>
  <si>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</si>
  <si>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</si>
  <si>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</si>
  <si>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</si>
  <si>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</si>
  <si>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</si>
  <si>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</si>
  <si>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</si>
  <si>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</si>
  <si>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</si>
  <si>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</si>
  <si>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</si>
  <si>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</si>
  <si>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</si>
  <si>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</si>
  <si>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</si>
  <si>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</si>
  <si>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</si>
  <si>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</si>
  <si>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</si>
  <si>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</si>
  <si>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</si>
  <si>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</si>
  <si>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</si>
  <si>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</si>
  <si>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</si>
  <si>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</si>
  <si>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</si>
  <si>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</si>
  <si>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</si>
  <si>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</si>
  <si>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</si>
  <si>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</si>
  <si>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</si>
  <si>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</si>
  <si>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</si>
  <si>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</si>
  <si>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</si>
  <si>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</si>
  <si>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</si>
  <si>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</si>
  <si>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</si>
  <si>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</si>
  <si>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</si>
  <si>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</si>
  <si>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</si>
  <si>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</si>
  <si>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</si>
  <si>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</si>
  <si>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</si>
  <si>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</si>
  <si>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</si>
  <si>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</si>
  <si>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</si>
  <si>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</si>
  <si>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</si>
  <si>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</si>
  <si>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</si>
  <si>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</si>
  <si>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</si>
  <si>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</si>
  <si>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</si>
  <si>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</si>
  <si>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</si>
  <si>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</si>
  <si>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</si>
  <si>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</si>
  <si>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</si>
  <si>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</si>
  <si>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</si>
  <si>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</si>
  <si>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</si>
  <si>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</si>
  <si>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</si>
  <si>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</si>
  <si>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</si>
  <si>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</si>
  <si>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</si>
  <si>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</si>
  <si>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</si>
  <si>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</si>
  <si>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</si>
  <si>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</si>
  <si>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</si>
  <si>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</si>
  <si>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</si>
  <si>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</si>
  <si>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</si>
  <si>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</si>
  <si>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</si>
  <si>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</si>
  <si>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</si>
  <si>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</si>
  <si>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</si>
  <si>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</si>
  <si>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</si>
  <si>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</si>
  <si>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</si>
  <si>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</si>
  <si>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</si>
  <si>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</si>
  <si>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</si>
  <si>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</si>
  <si>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</si>
  <si>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</si>
  <si>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</si>
  <si>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</si>
  <si>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</si>
  <si>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</si>
  <si>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</si>
  <si>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</si>
  <si>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</si>
  <si>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</si>
  <si>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</si>
  <si>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</si>
  <si>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</si>
  <si>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</si>
  <si>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</si>
  <si>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</si>
  <si>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</si>
  <si>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</si>
  <si>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</si>
  <si>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</si>
  <si>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</si>
  <si>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</si>
  <si>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</si>
  <si>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</si>
  <si>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</si>
  <si>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</si>
  <si>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</si>
  <si>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</si>
  <si>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</si>
  <si>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</si>
  <si>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</si>
  <si>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</si>
  <si>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</si>
  <si>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</si>
  <si>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</si>
  <si>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</si>
  <si>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</si>
  <si>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</si>
  <si>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</si>
  <si>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</si>
  <si>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</si>
  <si>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</si>
  <si>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</si>
  <si>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</si>
  <si>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</si>
  <si>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</si>
  <si>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</si>
  <si>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</si>
  <si>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</si>
  <si>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</si>
  <si>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</si>
  <si>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</si>
  <si>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</si>
  <si>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</si>
  <si>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</si>
  <si>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</si>
  <si>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</si>
  <si>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</si>
  <si>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</si>
  <si>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</si>
  <si>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</si>
  <si>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</si>
  <si>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</si>
  <si>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</si>
  <si>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</si>
  <si>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</si>
  <si>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</si>
  <si>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</si>
  <si>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</si>
  <si>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</si>
  <si>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</si>
  <si>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</si>
  <si>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</si>
  <si>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</si>
  <si>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</si>
  <si>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</si>
  <si>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</si>
  <si>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</si>
  <si>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</si>
  <si>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</si>
  <si>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</si>
  <si>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</si>
  <si>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</si>
  <si>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</si>
  <si>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</si>
  <si>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</si>
  <si>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</si>
  <si>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</si>
  <si>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</si>
  <si>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</si>
  <si>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</si>
  <si>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</si>
  <si>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</si>
  <si>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</si>
  <si>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</si>
  <si>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</si>
  <si>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</si>
  <si>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</si>
  <si>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</si>
  <si>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</si>
  <si>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</si>
  <si>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</si>
  <si>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</si>
  <si>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</si>
  <si>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</si>
  <si>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</si>
  <si>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</si>
  <si>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</si>
  <si>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</si>
  <si>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</si>
  <si>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</si>
  <si>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</si>
  <si>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</si>
  <si>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</si>
  <si>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</si>
  <si>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</si>
  <si>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</si>
  <si>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</si>
  <si>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</si>
  <si>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</si>
  <si>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</si>
  <si>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</si>
  <si>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</si>
  <si>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</si>
  <si>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</si>
  <si>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</si>
  <si>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</si>
  <si>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</si>
  <si>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</si>
  <si>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</si>
  <si>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</si>
  <si>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</si>
  <si>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</si>
  <si>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</si>
  <si>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</si>
  <si>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</si>
  <si>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</si>
  <si>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</si>
  <si>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</si>
  <si>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</si>
  <si>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</si>
  <si>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</si>
  <si>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</si>
  <si>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</si>
  <si>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</si>
  <si>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</si>
  <si>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</si>
  <si>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</si>
  <si>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</si>
  <si>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</si>
  <si>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</si>
  <si>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</si>
  <si>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</si>
  <si>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</si>
  <si>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</si>
  <si>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</si>
  <si>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</si>
  <si>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</si>
  <si>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</si>
  <si>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</si>
  <si>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</si>
  <si>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</si>
  <si>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</si>
  <si>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</si>
  <si>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</si>
  <si>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</si>
  <si>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</si>
  <si>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</si>
  <si>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</si>
  <si>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</si>
  <si>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</si>
  <si>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</si>
  <si>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</si>
  <si>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</si>
  <si>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</si>
  <si>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</si>
  <si>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</si>
  <si>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</si>
  <si>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</si>
  <si>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</si>
  <si>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</si>
  <si>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</si>
  <si>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</si>
  <si>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</si>
  <si>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</si>
  <si>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</si>
  <si>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</si>
  <si>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</si>
  <si>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</si>
  <si>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</si>
  <si>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</si>
  <si>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</si>
  <si>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</si>
  <si>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</si>
  <si>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</si>
  <si>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</si>
  <si>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</si>
  <si>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</si>
  <si>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</si>
  <si>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</si>
  <si>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</si>
  <si>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</si>
  <si>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</si>
  <si>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</si>
  <si>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</si>
  <si>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</si>
  <si>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</si>
  <si>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</si>
  <si>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</si>
  <si>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</si>
  <si>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</si>
  <si>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</si>
  <si>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</si>
  <si>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</si>
  <si>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</si>
  <si>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</si>
  <si>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</si>
  <si>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</si>
  <si>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</si>
  <si>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</si>
  <si>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</si>
  <si>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</si>
  <si>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</si>
  <si>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</si>
  <si>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</si>
  <si>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</si>
  <si>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</si>
  <si>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</si>
  <si>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</si>
  <si>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</si>
  <si>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</si>
  <si>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</si>
  <si>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</si>
  <si>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</si>
  <si>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</si>
  <si>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</si>
  <si>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</si>
  <si>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</si>
  <si>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</si>
  <si>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</si>
  <si>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</si>
  <si>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</si>
  <si>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</si>
  <si>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</si>
  <si>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</si>
  <si>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</si>
  <si>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</si>
  <si>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</si>
  <si>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</si>
  <si>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</si>
  <si>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</si>
  <si>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</si>
  <si>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</si>
  <si>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</si>
  <si>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</si>
  <si>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</si>
  <si>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</si>
  <si>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</si>
  <si>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</si>
  <si>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</si>
  <si>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</si>
  <si>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</si>
  <si>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</si>
  <si>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</si>
  <si>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</si>
  <si>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</si>
  <si>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</si>
  <si>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</si>
  <si>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</si>
  <si>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</si>
  <si>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</si>
  <si>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</si>
  <si>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</si>
  <si>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</si>
  <si>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</si>
  <si>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</si>
  <si>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</si>
  <si>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</si>
  <si>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</si>
  <si>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</si>
  <si>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</si>
  <si>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</si>
  <si>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</si>
  <si>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</si>
  <si>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</si>
  <si>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</si>
  <si>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</si>
  <si>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</si>
  <si>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</si>
  <si>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</si>
  <si>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</si>
  <si>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</si>
  <si>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</si>
  <si>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</si>
  <si>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</si>
  <si>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</si>
  <si>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</si>
  <si>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</si>
  <si>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</si>
  <si>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</si>
  <si>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</si>
  <si>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</si>
  <si>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</si>
  <si>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</si>
  <si>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</si>
  <si>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</si>
  <si>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</si>
  <si>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</si>
  <si>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</si>
  <si>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</si>
  <si>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</si>
  <si>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</si>
  <si>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</si>
  <si>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</si>
  <si>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</si>
  <si>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</si>
  <si>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</si>
  <si>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</si>
  <si>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</si>
  <si>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</si>
  <si>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</si>
  <si>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</si>
  <si>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</si>
  <si>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</si>
  <si>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</si>
  <si>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</si>
  <si>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</si>
  <si>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</si>
  <si>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</si>
  <si>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</si>
  <si>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</si>
  <si>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</si>
  <si>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</si>
  <si>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</si>
  <si>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</si>
  <si>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</si>
  <si>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</si>
  <si>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</si>
  <si>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</si>
  <si>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</si>
  <si>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</si>
  <si>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</si>
  <si>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</si>
  <si>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</si>
  <si>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</si>
  <si>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</si>
  <si>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</si>
  <si>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</si>
  <si>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</si>
  <si>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</si>
  <si>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</si>
  <si>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</si>
  <si>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</si>
  <si>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</si>
  <si>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</si>
  <si>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</si>
  <si>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</si>
  <si>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</si>
  <si>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</si>
  <si>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</si>
  <si>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</si>
  <si>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</si>
  <si>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</si>
  <si>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</si>
  <si>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</si>
  <si>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</si>
  <si>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</si>
  <si>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</si>
  <si>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</si>
  <si>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</si>
  <si>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</si>
  <si>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</si>
  <si>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</si>
  <si>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</si>
  <si>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</si>
  <si>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</si>
  <si>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</si>
  <si>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</si>
  <si>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</si>
  <si>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</si>
  <si>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</si>
  <si>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</si>
  <si>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</si>
  <si>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</si>
  <si>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</si>
  <si>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</si>
  <si>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</si>
  <si>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</si>
  <si>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</si>
  <si>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</si>
  <si>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</si>
  <si>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</si>
  <si>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</si>
  <si>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</si>
  <si>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</si>
  <si>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</si>
  <si>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</si>
  <si>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</si>
  <si>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</si>
  <si>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</si>
  <si>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</si>
  <si>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</si>
  <si>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</si>
  <si>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</si>
  <si>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</si>
  <si>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</si>
  <si>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</si>
  <si>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</si>
  <si>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</si>
  <si>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</si>
  <si>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</si>
  <si>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</si>
  <si>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</si>
  <si>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</si>
  <si>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</si>
  <si>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</si>
  <si>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</si>
  <si>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</si>
  <si>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</si>
  <si>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</si>
  <si>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</si>
  <si>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</si>
  <si>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</si>
  <si>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</si>
  <si>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</si>
  <si>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</si>
  <si>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</si>
  <si>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</si>
  <si>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</si>
  <si>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</si>
  <si>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</si>
  <si>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</si>
  <si>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</si>
  <si>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</si>
  <si>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</si>
  <si>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</si>
  <si>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</si>
  <si>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</si>
  <si>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</si>
  <si>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</si>
  <si>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</si>
  <si>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</si>
  <si>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</si>
  <si>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</si>
  <si>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</si>
  <si>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</si>
  <si>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</si>
  <si>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</si>
  <si>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</si>
  <si>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</si>
  <si>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</si>
  <si>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</si>
  <si>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</si>
  <si>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</si>
  <si>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</si>
  <si>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</si>
  <si>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</si>
  <si>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</si>
  <si>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</si>
  <si>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</si>
  <si>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</si>
  <si>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</si>
  <si>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</si>
  <si>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</si>
  <si>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</si>
  <si>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</si>
  <si>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</si>
  <si>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</si>
  <si>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</si>
  <si>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</si>
  <si>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</si>
  <si>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</si>
  <si>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</si>
  <si>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</si>
  <si>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</si>
  <si>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</si>
  <si>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</si>
  <si>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</si>
  <si>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</si>
  <si>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</si>
  <si>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</si>
  <si>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</si>
  <si>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</si>
  <si>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</si>
  <si>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</si>
  <si>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</si>
  <si>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</si>
  <si>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</si>
  <si>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</si>
  <si>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</si>
  <si>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</si>
  <si>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</si>
  <si>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</si>
  <si>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</si>
  <si>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</si>
  <si>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</si>
  <si>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</si>
  <si>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</si>
  <si>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</si>
  <si>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</si>
  <si>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</si>
  <si>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</si>
  <si>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</si>
  <si>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</si>
  <si>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</si>
  <si>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</si>
  <si>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</si>
  <si>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</si>
  <si>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</si>
  <si>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</si>
  <si>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</si>
  <si>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</si>
  <si>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</si>
  <si>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</si>
  <si>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</si>
  <si>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</si>
  <si>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</si>
  <si>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</si>
  <si>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</si>
  <si>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</si>
  <si>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</si>
  <si>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</si>
  <si>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</si>
  <si>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</si>
  <si>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</si>
  <si>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</si>
  <si>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</si>
  <si>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</si>
  <si>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</si>
  <si>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</si>
  <si>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</si>
  <si>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</si>
  <si>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</si>
  <si>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</si>
  <si>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</si>
  <si>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</si>
  <si>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</si>
  <si>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</si>
  <si>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</si>
  <si>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</si>
  <si>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</si>
  <si>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</si>
  <si>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</si>
  <si>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</si>
  <si>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</si>
  <si>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</si>
  <si>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</si>
  <si>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</si>
  <si>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</si>
  <si>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</si>
  <si>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</si>
  <si>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</si>
  <si>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</si>
  <si>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</si>
  <si>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</si>
  <si>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</si>
  <si>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</si>
  <si>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</si>
  <si>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</si>
  <si>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</si>
  <si>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</si>
  <si>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</si>
  <si>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</si>
  <si>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</si>
  <si>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</si>
  <si>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</si>
  <si>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</si>
  <si>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</si>
  <si>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</si>
  <si>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</si>
  <si>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</si>
  <si>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</si>
  <si>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</si>
  <si>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</si>
  <si>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</si>
  <si>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</si>
  <si>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</si>
  <si>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</si>
  <si>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</si>
  <si>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</si>
  <si>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</si>
  <si>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</si>
  <si>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</si>
  <si>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</si>
  <si>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</si>
  <si>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</si>
  <si>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</si>
  <si>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</si>
  <si>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</si>
  <si>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</si>
  <si>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</si>
  <si>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</si>
  <si>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</si>
  <si>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</si>
  <si>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</si>
  <si>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</si>
  <si>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</si>
  <si>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</si>
  <si>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</si>
  <si>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</si>
  <si>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</si>
  <si>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</si>
  <si>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</si>
  <si>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</si>
  <si>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</si>
  <si>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</si>
  <si>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</si>
  <si>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</si>
  <si>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</si>
  <si>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</si>
  <si>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</si>
  <si>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</si>
  <si>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</si>
  <si>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</si>
  <si>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</si>
  <si>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</si>
  <si>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</si>
  <si>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</si>
  <si>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</si>
  <si>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</si>
  <si>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</si>
  <si>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</si>
  <si>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</si>
  <si>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</si>
  <si>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</si>
  <si>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</si>
  <si>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</si>
  <si>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</si>
  <si>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</si>
  <si>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</si>
  <si>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</si>
  <si>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</si>
  <si>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</si>
  <si>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</si>
  <si>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</si>
  <si>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</si>
  <si>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</si>
  <si>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</si>
  <si>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</si>
  <si>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</si>
  <si>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</si>
  <si>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</si>
  <si>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</si>
  <si>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</si>
  <si>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</si>
  <si>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</si>
  <si>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</si>
  <si>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</si>
  <si>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</si>
  <si>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</si>
  <si>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</si>
  <si>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</si>
  <si>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</si>
  <si>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</si>
  <si>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</si>
  <si>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</si>
  <si>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</si>
  <si>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</si>
  <si>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</si>
  <si>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</si>
  <si>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</si>
  <si>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</si>
  <si>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</si>
  <si>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</si>
  <si>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</si>
  <si>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</si>
  <si>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</si>
  <si>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</si>
  <si>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</si>
  <si>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</si>
  <si>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</si>
  <si>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</si>
  <si>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</si>
  <si>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</si>
  <si>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</si>
  <si>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</si>
  <si>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</si>
  <si>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</si>
  <si>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</si>
  <si>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</si>
  <si>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</si>
  <si>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</si>
  <si>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</si>
  <si>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</si>
  <si>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</si>
  <si>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</si>
  <si>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</si>
  <si>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</si>
  <si>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</si>
  <si>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</si>
  <si>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</si>
  <si>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</si>
  <si>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</si>
  <si>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</si>
  <si>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</si>
  <si>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</si>
  <si>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</si>
  <si>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</si>
  <si>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</si>
  <si>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</si>
  <si>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</si>
  <si>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</si>
  <si>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</si>
  <si>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</si>
  <si>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</si>
  <si>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</si>
  <si>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</si>
  <si>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</si>
  <si>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</si>
  <si>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</si>
  <si>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</si>
  <si>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</si>
  <si>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</si>
  <si>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</si>
  <si>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</si>
  <si>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</si>
  <si>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</si>
  <si>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</si>
  <si>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</si>
  <si>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</si>
  <si>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</si>
  <si>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</si>
  <si>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</si>
  <si>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</si>
  <si>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</si>
  <si>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</si>
  <si>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</si>
  <si>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</si>
  <si>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</si>
  <si>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</si>
  <si>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</si>
  <si>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</si>
  <si>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</si>
  <si>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</si>
  <si>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</si>
  <si>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</si>
  <si>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</si>
  <si>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</si>
  <si>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</si>
  <si>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</si>
  <si>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</si>
  <si>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</si>
  <si>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</si>
  <si>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</si>
  <si>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</si>
  <si>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</si>
  <si>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</si>
  <si>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</si>
  <si>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</si>
  <si>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</si>
  <si>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</si>
  <si>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</si>
  <si>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</si>
  <si>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</si>
  <si>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</si>
  <si>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</si>
  <si>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</si>
  <si>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</si>
  <si>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</si>
  <si>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</si>
  <si>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</si>
  <si>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</si>
  <si>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</si>
  <si>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</si>
  <si>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</si>
  <si>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</si>
  <si>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</si>
  <si>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</si>
  <si>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</si>
  <si>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</si>
  <si>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</si>
  <si>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</si>
  <si>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</si>
  <si>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</si>
  <si>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</si>
  <si>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</si>
  <si>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</si>
  <si>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</si>
  <si>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</si>
  <si>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</si>
  <si>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</si>
  <si>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</si>
  <si>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</si>
  <si>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</si>
  <si>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</si>
  <si>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</si>
  <si>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</si>
  <si>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</si>
  <si>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</si>
  <si>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</si>
  <si>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</si>
  <si>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</si>
  <si>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</si>
  <si>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</si>
  <si>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</si>
  <si>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</si>
  <si>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</si>
  <si>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</si>
  <si>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</si>
  <si>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</si>
  <si>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</si>
  <si>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</si>
  <si>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</si>
  <si>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</si>
  <si>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</si>
  <si>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</si>
  <si>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</si>
  <si>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</si>
  <si>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</si>
  <si>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</si>
  <si>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</si>
  <si>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</si>
  <si>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</si>
  <si>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</si>
  <si>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</si>
  <si>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</si>
  <si>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</si>
  <si>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</si>
  <si>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</si>
  <si>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</si>
  <si>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</si>
  <si>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</si>
  <si>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</si>
  <si>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</si>
  <si>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</si>
  <si>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</si>
  <si>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</si>
  <si>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</si>
  <si>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</si>
  <si>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</si>
  <si>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</si>
  <si>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</si>
  <si>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</si>
  <si>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</si>
  <si>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</si>
  <si>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</si>
  <si>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</si>
  <si>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</si>
  <si>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</si>
  <si>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</si>
  <si>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</si>
  <si>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</si>
  <si>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</si>
  <si>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</si>
  <si>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</si>
  <si>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</si>
  <si>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</si>
  <si>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</si>
  <si>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</si>
  <si>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</si>
  <si>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</si>
  <si>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</si>
  <si>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</si>
  <si>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</si>
  <si>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</si>
  <si>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</si>
  <si>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</si>
  <si>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</si>
  <si>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</si>
  <si>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</si>
  <si>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</si>
  <si>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</si>
  <si>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</si>
  <si>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</si>
  <si>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</si>
  <si>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</si>
  <si>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</si>
  <si>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</si>
  <si>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</si>
  <si>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</si>
  <si>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</si>
  <si>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</si>
  <si>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</si>
  <si>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</si>
  <si>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</si>
  <si>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</si>
  <si>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</si>
  <si>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</si>
  <si>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</si>
  <si>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</si>
  <si>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</si>
  <si>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</si>
  <si>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</si>
  <si>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</si>
  <si>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</si>
  <si>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</si>
  <si>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</si>
  <si>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</si>
  <si>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</si>
  <si>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</si>
  <si>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</si>
  <si>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</si>
  <si>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</si>
  <si>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</si>
  <si>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</si>
  <si>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</si>
  <si>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</si>
  <si>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</si>
  <si>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</si>
  <si>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</si>
  <si>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</si>
  <si>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</si>
  <si>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</si>
  <si>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</si>
  <si>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</si>
  <si>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</si>
  <si>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</si>
  <si>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</si>
  <si>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</si>
  <si>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</si>
  <si>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</si>
  <si>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</si>
  <si>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</si>
  <si>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</si>
  <si>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</si>
  <si>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</si>
  <si>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</si>
  <si>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</si>
  <si>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</si>
  <si>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</si>
  <si>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</si>
  <si>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</si>
  <si>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</si>
  <si>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</si>
  <si>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</si>
  <si>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</si>
  <si>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</si>
  <si>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</si>
  <si>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</si>
  <si>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</si>
  <si>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</si>
  <si>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</si>
  <si>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</si>
  <si>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</si>
  <si>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</si>
  <si>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</si>
  <si>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</si>
  <si>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</si>
  <si>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</si>
  <si>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</si>
  <si>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</si>
  <si>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</si>
  <si>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</si>
  <si>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</si>
  <si>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</si>
  <si>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</si>
  <si>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</si>
  <si>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</si>
  <si>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</si>
  <si>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</si>
  <si>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</si>
  <si>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</si>
  <si>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</si>
  <si>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</si>
  <si>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</si>
  <si>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</si>
  <si>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</si>
  <si>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</si>
  <si>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</si>
  <si>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</si>
  <si>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</si>
  <si>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</si>
  <si>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</si>
  <si>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</si>
  <si>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</si>
  <si>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</si>
  <si>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</si>
  <si>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</si>
  <si>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</si>
  <si>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</si>
  <si>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</si>
  <si>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</si>
  <si>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</si>
  <si>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</si>
  <si>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</si>
  <si>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</si>
  <si>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</si>
  <si>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</si>
  <si>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</si>
  <si>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</si>
  <si>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</si>
  <si>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</si>
  <si>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</si>
  <si>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</si>
  <si>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</si>
  <si>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</si>
  <si>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</si>
  <si>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</si>
  <si>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</si>
  <si>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</si>
  <si>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</si>
  <si>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</si>
  <si>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</si>
  <si>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</si>
  <si>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</si>
  <si>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</si>
  <si>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</si>
  <si>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</si>
  <si>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</si>
  <si>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</si>
  <si>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</si>
  <si>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</si>
  <si>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</si>
  <si>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</si>
  <si>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</si>
  <si>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</si>
  <si>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</si>
  <si>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</si>
  <si>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</si>
  <si>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</si>
  <si>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</si>
  <si>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</si>
  <si>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</si>
  <si>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</si>
  <si>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</si>
  <si>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</si>
  <si>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</si>
  <si>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</si>
  <si>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</si>
  <si>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</si>
  <si>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</si>
  <si>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</si>
  <si>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</si>
  <si>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</si>
  <si>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</si>
  <si>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</si>
  <si>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</si>
  <si>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</si>
  <si>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</si>
  <si>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</si>
  <si>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</si>
  <si>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</si>
  <si>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</si>
  <si>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</si>
  <si>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</si>
  <si>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</si>
  <si>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</si>
  <si>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</si>
  <si>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</si>
  <si>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</si>
  <si>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</si>
  <si>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</si>
  <si>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</si>
  <si>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</si>
  <si>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</si>
  <si>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</si>
  <si>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</si>
  <si>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</si>
  <si>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</si>
  <si>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</si>
  <si>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</si>
  <si>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</si>
  <si>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</si>
  <si>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</si>
  <si>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</si>
  <si>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</si>
  <si>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</si>
  <si>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</si>
  <si>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</si>
  <si>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</si>
  <si>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</si>
  <si>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</si>
  <si>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</si>
  <si>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</si>
  <si>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</si>
  <si>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</si>
  <si>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</si>
  <si>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</si>
  <si>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</si>
  <si>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</si>
  <si>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</si>
  <si>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</si>
  <si>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</si>
  <si>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</si>
  <si>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</si>
  <si>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</si>
  <si>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</si>
  <si>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</si>
  <si>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</si>
  <si>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</si>
  <si>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</si>
  <si>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</si>
  <si>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</si>
  <si>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</si>
  <si>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</si>
  <si>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</si>
  <si>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</si>
  <si>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</si>
  <si>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</si>
  <si>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</si>
  <si>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</si>
  <si>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</si>
  <si>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</si>
  <si>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</si>
  <si>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</si>
  <si>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</si>
  <si>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</si>
  <si>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</si>
  <si>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</si>
  <si>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</si>
  <si>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</si>
  <si>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</si>
  <si>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</si>
  <si>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</si>
  <si>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</si>
  <si>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</si>
  <si>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</si>
  <si>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</si>
  <si>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</si>
  <si>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</si>
  <si>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</si>
  <si>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</si>
  <si>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</si>
  <si>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</si>
  <si>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</si>
  <si>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</si>
  <si>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</si>
  <si>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</si>
  <si>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</si>
  <si>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</si>
  <si>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</si>
  <si>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</si>
  <si>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</si>
  <si>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</si>
  <si>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</si>
  <si>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</si>
  <si>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</si>
  <si>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</si>
  <si>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</si>
  <si>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</si>
  <si>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</si>
  <si>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</si>
  <si>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</si>
  <si>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</si>
  <si>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</si>
  <si>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</si>
  <si>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</si>
  <si>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</si>
  <si>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</si>
  <si>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</si>
  <si>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</si>
  <si>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</si>
  <si>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</si>
  <si>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</si>
  <si>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</si>
  <si>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</si>
  <si>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</si>
  <si>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</si>
  <si>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</si>
  <si>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</si>
  <si>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</si>
  <si>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</si>
  <si>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</si>
  <si>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</si>
  <si>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</si>
  <si>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</si>
  <si>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</si>
  <si>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</si>
  <si>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</si>
  <si>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</si>
  <si>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</si>
  <si>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</si>
  <si>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</si>
  <si>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</si>
  <si>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</si>
  <si>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</si>
  <si>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</si>
  <si>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</si>
  <si>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</si>
  <si>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</si>
  <si>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</si>
  <si>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</si>
  <si>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</si>
  <si>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</si>
  <si>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</si>
  <si>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</si>
  <si>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</si>
  <si>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</si>
  <si>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</si>
  <si>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</si>
  <si>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</si>
  <si>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</si>
  <si>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</si>
  <si>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</si>
  <si>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</si>
  <si>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</si>
  <si>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</si>
  <si>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</si>
  <si>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</si>
  <si>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</si>
  <si>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</si>
  <si>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</si>
  <si>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</si>
  <si>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</si>
  <si>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</si>
  <si>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</si>
  <si>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</si>
  <si>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</si>
  <si>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</si>
  <si>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</si>
  <si>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</si>
  <si>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</si>
  <si>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</si>
  <si>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</si>
  <si>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</si>
  <si>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</si>
  <si>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</si>
  <si>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</si>
  <si>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</si>
  <si>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</si>
  <si>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</si>
  <si>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</si>
  <si>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</si>
  <si>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</si>
  <si>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</si>
  <si>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</si>
  <si>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</si>
  <si>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</si>
  <si>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</si>
  <si>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</si>
  <si>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</si>
  <si>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</si>
  <si>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</si>
  <si>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</si>
  <si>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</si>
  <si>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</si>
  <si>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</si>
  <si>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</si>
  <si>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</si>
  <si>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</si>
  <si>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</si>
  <si>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</si>
  <si>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</si>
  <si>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</si>
  <si>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</si>
  <si>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</si>
  <si>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</si>
  <si>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</si>
  <si>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</si>
  <si>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</si>
  <si>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</si>
  <si>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</si>
  <si>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</si>
  <si>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</si>
  <si>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</si>
  <si>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</si>
  <si>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</si>
  <si>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</si>
  <si>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</si>
  <si>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</si>
  <si>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</si>
  <si>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</si>
  <si>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</si>
  <si>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</si>
  <si>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</si>
  <si>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</si>
  <si>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</si>
  <si>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</si>
  <si>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</si>
  <si>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</si>
  <si>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</si>
  <si>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</si>
  <si>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</si>
  <si>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</si>
  <si>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</si>
  <si>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</si>
  <si>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</si>
  <si>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</si>
  <si>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</si>
  <si>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</si>
  <si>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</si>
  <si>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</si>
  <si>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</si>
  <si>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</si>
  <si>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</si>
  <si>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</si>
  <si>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</si>
  <si>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</si>
  <si>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</si>
  <si>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</si>
  <si>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</si>
  <si>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</si>
  <si>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</si>
  <si>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</si>
  <si>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</si>
  <si>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</si>
  <si>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</si>
  <si>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</si>
  <si>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</si>
  <si>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</si>
  <si>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</si>
  <si>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</si>
  <si>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</si>
  <si>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</si>
  <si>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</si>
  <si>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</si>
  <si>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</si>
  <si>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</si>
  <si>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</si>
  <si>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</si>
  <si>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</si>
  <si>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</si>
  <si>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</si>
  <si>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</si>
  <si>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</si>
  <si>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</si>
  <si>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</si>
  <si>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</si>
  <si>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</si>
  <si>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</si>
  <si>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</si>
  <si>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</si>
  <si>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</si>
  <si>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</si>
  <si>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</si>
  <si>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</si>
  <si>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</si>
  <si>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</si>
  <si>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</si>
  <si>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</si>
  <si>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</si>
  <si>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</si>
  <si>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</si>
  <si>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</si>
  <si>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</si>
  <si>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</si>
  <si>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</si>
  <si>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</si>
  <si>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</si>
  <si>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</si>
  <si>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</si>
  <si>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</si>
  <si>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</si>
  <si>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</si>
  <si>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</si>
  <si>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</si>
  <si>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</si>
  <si>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</si>
  <si>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</si>
  <si>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</si>
  <si>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</si>
  <si>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</si>
  <si>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</si>
  <si>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</si>
  <si>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</si>
  <si>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</si>
  <si>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</si>
  <si>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</si>
  <si>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</si>
  <si>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</si>
  <si>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</si>
  <si>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</si>
  <si>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</si>
  <si>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</si>
  <si>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</si>
  <si>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</si>
  <si>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</si>
  <si>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</si>
  <si>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</si>
  <si>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</si>
  <si>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</si>
  <si>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</si>
  <si>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</si>
  <si>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</si>
  <si>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</si>
  <si>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</si>
  <si>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</si>
  <si>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</si>
  <si>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</si>
  <si>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</si>
  <si>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</si>
  <si>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</si>
  <si>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</si>
  <si>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</si>
  <si>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</si>
  <si>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</si>
  <si>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</si>
  <si>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</si>
  <si>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</si>
  <si>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</si>
  <si>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</si>
  <si>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</si>
  <si>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</si>
  <si>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</si>
  <si>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</si>
  <si>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</si>
  <si>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</si>
  <si>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</si>
  <si>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</si>
  <si>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</si>
  <si>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</si>
  <si>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</si>
  <si>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</si>
  <si>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</si>
  <si>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</si>
  <si>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</si>
  <si>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</si>
  <si>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</si>
  <si>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</si>
  <si>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</si>
  <si>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</si>
  <si>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</si>
  <si>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</si>
  <si>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</si>
  <si>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</si>
  <si>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</si>
  <si>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</si>
  <si>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</si>
  <si>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</si>
  <si>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</si>
  <si>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</si>
  <si>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</si>
  <si>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</si>
  <si>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</si>
  <si>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</si>
  <si>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</si>
  <si>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</si>
  <si>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</si>
  <si>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</si>
  <si>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</si>
  <si>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</si>
  <si>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</si>
  <si>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</si>
  <si>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</si>
  <si>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</si>
  <si>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</si>
  <si>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</si>
  <si>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</si>
  <si>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</si>
  <si>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</si>
  <si>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</si>
  <si>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</si>
  <si>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</si>
  <si>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</si>
  <si>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</si>
  <si>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</si>
  <si>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</si>
  <si>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</si>
  <si>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</si>
  <si>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</si>
  <si>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</si>
  <si>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</si>
  <si>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</si>
  <si>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</si>
  <si>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</si>
  <si>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</si>
  <si>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</si>
  <si>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</si>
  <si>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</si>
  <si>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</si>
  <si>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</si>
  <si>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</si>
  <si>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</si>
  <si>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</si>
  <si>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</si>
  <si>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</si>
  <si>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</si>
  <si>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</si>
  <si>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</si>
  <si>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</si>
  <si>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</si>
  <si>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</si>
  <si>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</si>
  <si>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</si>
  <si>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</si>
  <si>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</si>
  <si>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</si>
  <si>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</si>
  <si>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</si>
  <si>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</si>
  <si>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</si>
  <si>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</si>
  <si>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</si>
  <si>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</si>
  <si>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</si>
  <si>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</si>
  <si>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</si>
  <si>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</si>
  <si>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</si>
  <si>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</si>
  <si>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</si>
  <si>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</si>
  <si>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</si>
  <si>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</si>
  <si>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</si>
  <si>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</si>
  <si>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</si>
  <si>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</si>
  <si>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</si>
  <si>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</si>
  <si>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</si>
  <si>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</si>
  <si>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</si>
  <si>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</si>
  <si>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</si>
  <si>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</si>
  <si>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</si>
  <si>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</si>
  <si>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</si>
  <si>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</si>
  <si>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</si>
  <si>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</si>
  <si>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</si>
  <si>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</si>
  <si>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</si>
  <si>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</si>
  <si>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</si>
  <si>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</si>
  <si>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</si>
  <si>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</si>
  <si>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</si>
  <si>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</si>
  <si>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</si>
  <si>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</si>
  <si>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</si>
  <si>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</si>
  <si>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</si>
  <si>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</si>
  <si>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</si>
  <si>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</si>
  <si>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</si>
  <si>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</si>
  <si>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</si>
  <si>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</si>
  <si>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</si>
  <si>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</si>
  <si>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</si>
  <si>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</si>
  <si>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</si>
  <si>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</si>
  <si>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</si>
  <si>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</si>
  <si>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</si>
  <si>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</si>
  <si>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</si>
  <si>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</si>
  <si>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</si>
  <si>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</si>
  <si>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</si>
  <si>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</si>
  <si>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</si>
  <si>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</si>
  <si>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</si>
  <si>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</si>
  <si>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</si>
  <si>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</si>
  <si>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</si>
  <si>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</si>
  <si>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</si>
  <si>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</si>
  <si>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</si>
  <si>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</si>
  <si>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</si>
  <si>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</si>
  <si>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</si>
  <si>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</si>
  <si>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</si>
  <si>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</si>
  <si>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</si>
  <si>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</si>
  <si>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</si>
  <si>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</si>
  <si>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</si>
  <si>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</si>
  <si>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</si>
  <si>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</si>
  <si>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</si>
  <si>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</si>
  <si>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</si>
  <si>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</si>
  <si>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</si>
  <si>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</si>
  <si>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</si>
  <si>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</si>
  <si>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</si>
  <si>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</si>
  <si>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</si>
  <si>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</si>
  <si>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</si>
  <si>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</si>
  <si>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</si>
  <si>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</si>
  <si>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</si>
  <si>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</si>
  <si>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</si>
  <si>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</si>
  <si>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</si>
  <si>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</si>
  <si>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</si>
  <si>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</si>
  <si>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</si>
  <si>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</si>
  <si>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</si>
  <si>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</si>
  <si>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</si>
  <si>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</si>
  <si>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</si>
  <si>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</si>
  <si>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</si>
  <si>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</si>
  <si>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</si>
  <si>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</si>
  <si>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</si>
  <si>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</si>
  <si>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</si>
  <si>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</si>
  <si>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</si>
  <si>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</si>
  <si>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</si>
  <si>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</si>
  <si>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</si>
  <si>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</si>
  <si>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</si>
  <si>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</si>
  <si>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</si>
  <si>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</si>
  <si>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</si>
  <si>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</si>
  <si>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</si>
  <si>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</si>
  <si>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</si>
  <si>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</si>
  <si>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</si>
  <si>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</si>
  <si>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</si>
  <si>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</si>
  <si>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</si>
  <si>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</si>
  <si>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</si>
  <si>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</si>
  <si>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</si>
  <si>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</si>
  <si>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</si>
  <si>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</si>
  <si>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</si>
  <si>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</si>
  <si>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</si>
  <si>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</si>
  <si>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</si>
  <si>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</si>
  <si>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</si>
  <si>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</si>
  <si>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</si>
  <si>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</si>
  <si>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</si>
  <si>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</si>
  <si>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</si>
  <si>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</si>
  <si>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</si>
  <si>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</si>
  <si>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</si>
  <si>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</si>
  <si>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</si>
  <si>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</si>
  <si>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</si>
  <si>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</si>
  <si>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</si>
  <si>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</si>
  <si>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</si>
  <si>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</si>
  <si>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</si>
  <si>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</si>
  <si>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</si>
  <si>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</si>
  <si>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</si>
  <si>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</si>
  <si>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</si>
  <si>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</si>
  <si>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</si>
  <si>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</si>
  <si>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</si>
  <si>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</si>
  <si>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</si>
  <si>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</si>
  <si>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</si>
  <si>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</si>
  <si>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</si>
  <si>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</si>
  <si>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</si>
  <si>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</si>
  <si>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</si>
  <si>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</si>
  <si>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</si>
  <si>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</si>
  <si>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</si>
  <si>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</si>
  <si>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</si>
  <si>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</si>
  <si>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</si>
  <si>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</si>
  <si>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</si>
  <si>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</si>
  <si>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</si>
  <si>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</si>
  <si>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</si>
  <si>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</si>
  <si>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</si>
  <si>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</si>
  <si>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</si>
  <si>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</si>
  <si>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</si>
  <si>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</si>
  <si>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</si>
  <si>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</si>
  <si>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</si>
  <si>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</si>
  <si>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</si>
  <si>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</si>
  <si>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</si>
  <si>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</si>
  <si>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</si>
  <si>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</si>
  <si>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</si>
  <si>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</si>
  <si>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</si>
  <si>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</si>
  <si>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</si>
  <si>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</si>
  <si>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</si>
  <si>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</si>
  <si>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</si>
  <si>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</si>
  <si>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</si>
  <si>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</si>
  <si>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</si>
  <si>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</si>
  <si>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</si>
  <si>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</si>
  <si>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</si>
  <si>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</si>
  <si>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</si>
  <si>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</si>
  <si>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</si>
  <si>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</si>
  <si>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</si>
  <si>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</si>
  <si>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</si>
  <si>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</si>
  <si>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</si>
  <si>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</si>
  <si>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</si>
  <si>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</si>
  <si>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</si>
  <si>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</si>
  <si>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</si>
  <si>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</si>
  <si>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</si>
  <si>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</si>
  <si>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</si>
  <si>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</si>
  <si>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</si>
  <si>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</si>
  <si>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</si>
  <si>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</si>
  <si>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</si>
  <si>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</si>
  <si>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</si>
  <si>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</si>
  <si>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</si>
  <si>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</si>
  <si>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</si>
  <si>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</si>
  <si>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</si>
  <si>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</si>
  <si>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</si>
  <si>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</si>
  <si>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</si>
  <si>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</si>
  <si>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</si>
  <si>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</si>
  <si>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</si>
  <si>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</si>
  <si>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</si>
  <si>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</si>
  <si>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</si>
  <si>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</si>
  <si>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</si>
  <si>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</si>
  <si>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</si>
  <si>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</si>
  <si>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</si>
  <si>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</si>
  <si>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</si>
  <si>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</si>
  <si>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</si>
  <si>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</si>
  <si>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</si>
  <si>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</si>
  <si>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</si>
  <si>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</si>
  <si>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</si>
  <si>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</si>
  <si>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</si>
  <si>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</si>
  <si>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</si>
  <si>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</si>
  <si>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</si>
  <si>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</si>
  <si>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</si>
  <si>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</si>
  <si>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</si>
  <si>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</si>
  <si>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</si>
  <si>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</si>
  <si>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</si>
  <si>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</si>
  <si>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</si>
  <si>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</si>
  <si>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</si>
  <si>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</si>
  <si>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</si>
  <si>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</si>
  <si>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</si>
  <si>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</si>
  <si>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</si>
  <si>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</si>
  <si>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</si>
  <si>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</si>
  <si>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</si>
  <si>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</si>
  <si>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</si>
  <si>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</si>
  <si>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</si>
  <si>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</si>
  <si>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</si>
  <si>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</si>
  <si>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</si>
  <si>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</si>
  <si>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</si>
  <si>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</si>
  <si>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</si>
  <si>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</si>
  <si>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</si>
  <si>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</si>
  <si>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</si>
  <si>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</si>
  <si>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</si>
  <si>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</si>
  <si>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</si>
  <si>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</si>
  <si>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</si>
  <si>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</si>
  <si>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</si>
  <si>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</si>
  <si>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</si>
  <si>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</si>
  <si>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</si>
  <si>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</si>
  <si>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</si>
  <si>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</si>
  <si>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</si>
  <si>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</si>
  <si>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</si>
  <si>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</si>
  <si>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</si>
  <si>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</si>
  <si>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</si>
  <si>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</si>
  <si>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</si>
  <si>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</si>
  <si>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</si>
  <si>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</si>
  <si>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</si>
  <si>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</si>
  <si>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</si>
  <si>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</si>
  <si>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</si>
  <si>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</si>
  <si>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</si>
  <si>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</si>
  <si>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</si>
  <si>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</si>
  <si>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</si>
  <si>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</si>
  <si>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</si>
  <si>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</si>
  <si>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</si>
  <si>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</si>
  <si>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</si>
  <si>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</si>
  <si>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</si>
  <si>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</si>
  <si>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</si>
  <si>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</si>
  <si>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</si>
  <si>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</si>
  <si>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</si>
  <si>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</si>
  <si>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</si>
  <si>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</si>
  <si>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</si>
  <si>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</si>
  <si>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</si>
  <si>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</si>
  <si>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</si>
  <si>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</si>
  <si>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</si>
  <si>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</si>
  <si>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</si>
  <si>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</si>
  <si>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</si>
  <si>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</si>
  <si>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</si>
  <si>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</si>
  <si>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</si>
  <si>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</si>
  <si>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</si>
  <si>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</si>
  <si>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</si>
  <si>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</si>
  <si>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</si>
  <si>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</si>
  <si>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</si>
  <si>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</si>
  <si>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</si>
  <si>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</si>
  <si>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</si>
  <si>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</si>
  <si>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</si>
  <si>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</si>
  <si>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</si>
  <si>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</si>
  <si>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</si>
  <si>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</si>
  <si>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</si>
  <si>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</si>
  <si>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</si>
  <si>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</si>
  <si>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</si>
  <si>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</si>
  <si>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</si>
  <si>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</si>
  <si>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</si>
  <si>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</si>
  <si>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</si>
  <si>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</si>
  <si>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</si>
  <si>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</si>
  <si>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</si>
  <si>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</si>
  <si>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</si>
  <si>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</si>
  <si>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</si>
  <si>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</si>
  <si>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</si>
  <si>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</si>
  <si>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</si>
  <si>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</si>
  <si>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</si>
  <si>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</si>
  <si>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</si>
  <si>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</si>
  <si>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</si>
  <si>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</si>
  <si>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</si>
  <si>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</si>
  <si>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</si>
  <si>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</si>
  <si>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</si>
  <si>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</si>
  <si>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</si>
  <si>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</si>
  <si>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</si>
  <si>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</si>
  <si>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</si>
  <si>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</si>
  <si>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</si>
  <si>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</si>
  <si>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</si>
  <si>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</si>
  <si>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</si>
  <si>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</si>
  <si>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</si>
  <si>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</si>
  <si>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</si>
  <si>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</si>
  <si>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</si>
  <si>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</si>
  <si>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</si>
  <si>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</si>
  <si>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</si>
  <si>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</si>
  <si>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</si>
  <si>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</si>
  <si>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</si>
  <si>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</si>
  <si>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</si>
  <si>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</si>
  <si>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</si>
  <si>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</si>
  <si>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</si>
  <si>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</si>
  <si>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</si>
  <si>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</si>
  <si>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</si>
  <si>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</si>
  <si>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</si>
  <si>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</si>
  <si>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</si>
  <si>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</si>
  <si>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</si>
  <si>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</si>
  <si>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</si>
  <si>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</si>
  <si>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</si>
  <si>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</si>
  <si>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</si>
  <si>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</si>
  <si>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</si>
  <si>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</si>
  <si>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</si>
  <si>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</si>
  <si>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</si>
  <si>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</si>
  <si>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</si>
  <si>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</si>
  <si>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</si>
  <si>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</si>
  <si>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</si>
  <si>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</si>
  <si>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</si>
  <si>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</si>
  <si>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</si>
  <si>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</si>
  <si>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</si>
  <si>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</si>
  <si>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</si>
  <si>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</si>
  <si>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</si>
  <si>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</si>
  <si>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</si>
  <si>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</si>
  <si>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</si>
  <si>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</si>
  <si>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</si>
  <si>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</si>
  <si>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</si>
  <si>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</si>
  <si>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</si>
  <si>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</si>
  <si>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</si>
  <si>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</si>
  <si>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</si>
  <si>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</si>
  <si>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</si>
  <si>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</si>
  <si>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</si>
  <si>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</si>
  <si>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</si>
  <si>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</si>
  <si>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</si>
  <si>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</si>
  <si>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</si>
  <si>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</si>
  <si>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</si>
  <si>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</si>
  <si>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</si>
  <si>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</si>
  <si>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</si>
  <si>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</si>
  <si>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</si>
  <si>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</si>
  <si>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</si>
  <si>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</si>
  <si>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</si>
  <si>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</si>
  <si>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</si>
  <si>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</si>
  <si>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</si>
  <si>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</si>
  <si>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</si>
  <si>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</si>
  <si>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</si>
  <si>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</si>
  <si>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</si>
  <si>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</si>
  <si>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</si>
  <si>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</si>
  <si>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</si>
  <si>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</si>
  <si>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</si>
  <si>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</si>
  <si>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</si>
  <si>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</si>
  <si>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</si>
  <si>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</si>
  <si>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</si>
  <si>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</si>
  <si>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</si>
  <si>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</si>
  <si>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</si>
  <si>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</si>
  <si>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</si>
  <si>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</si>
  <si>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</si>
  <si>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</si>
  <si>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</si>
  <si>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</si>
  <si>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</si>
  <si>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</si>
  <si>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</si>
  <si>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</si>
  <si>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</si>
  <si>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</si>
  <si>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</si>
  <si>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</si>
  <si>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</si>
  <si>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</si>
  <si>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</si>
  <si>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</si>
  <si>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</si>
  <si>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</si>
  <si>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</si>
  <si>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</si>
  <si>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</si>
  <si>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</si>
  <si>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</si>
  <si>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</si>
  <si>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</si>
  <si>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</si>
  <si>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</si>
  <si>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</si>
  <si>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</si>
  <si>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</si>
  <si>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</si>
  <si>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</si>
  <si>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</si>
  <si>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</si>
  <si>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</si>
  <si>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</si>
  <si>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</si>
  <si>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</si>
  <si>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</si>
  <si>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</si>
  <si>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</si>
  <si>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</si>
  <si>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</si>
  <si>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</si>
  <si>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</si>
  <si>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</si>
  <si>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</si>
  <si>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</si>
  <si>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</si>
  <si>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</si>
  <si>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</si>
  <si>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</si>
  <si>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</si>
  <si>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</si>
  <si>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</si>
  <si>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</si>
  <si>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</si>
  <si>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</si>
  <si>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</si>
  <si>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</si>
  <si>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</si>
  <si>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</si>
  <si>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</si>
  <si>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</si>
  <si>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</si>
  <si>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</si>
  <si>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</si>
  <si>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</si>
  <si>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</si>
  <si>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</si>
  <si>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</si>
  <si>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</si>
  <si>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</si>
  <si>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</si>
  <si>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</si>
  <si>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</si>
  <si>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</si>
  <si>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</si>
  <si>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</si>
  <si>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</si>
  <si>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</si>
  <si>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</si>
  <si>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</si>
  <si>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</si>
  <si>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</si>
  <si>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</si>
  <si>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</si>
  <si>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</si>
  <si>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</si>
  <si>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</si>
  <si>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</si>
  <si>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</si>
  <si>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</si>
  <si>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</si>
  <si>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</si>
  <si>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</si>
  <si>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</si>
  <si>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</si>
  <si>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</si>
  <si>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</si>
  <si>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</si>
  <si>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</si>
  <si>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</si>
  <si>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</si>
  <si>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</si>
  <si>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</si>
  <si>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</si>
  <si>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</si>
  <si>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</si>
  <si>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</si>
  <si>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</si>
  <si>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</si>
  <si>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</si>
  <si>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</si>
  <si>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</si>
  <si>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</si>
  <si>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</si>
  <si>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</si>
  <si>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</si>
  <si>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</si>
  <si>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</si>
  <si>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</si>
  <si>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</si>
  <si>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</si>
  <si>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</si>
  <si>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</si>
  <si>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</si>
  <si>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</si>
  <si>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</si>
  <si>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</si>
  <si>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</si>
  <si>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</si>
  <si>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</si>
  <si>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</si>
  <si>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</si>
  <si>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</si>
  <si>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</si>
  <si>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</si>
  <si>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</si>
  <si>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</si>
  <si>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</si>
  <si>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</si>
  <si>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</si>
  <si>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</si>
  <si>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</si>
  <si>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</si>
  <si>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</si>
  <si>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</si>
  <si>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</si>
  <si>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</si>
  <si>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</si>
  <si>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</si>
  <si>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</si>
  <si>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</si>
  <si>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</si>
  <si>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</si>
  <si>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</si>
  <si>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</si>
  <si>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</si>
  <si>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</si>
  <si>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</si>
  <si>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</si>
  <si>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</si>
  <si>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</si>
  <si>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</si>
  <si>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</si>
  <si>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</si>
  <si>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</si>
  <si>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</si>
  <si>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</si>
  <si>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</si>
  <si>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</si>
  <si>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</si>
  <si>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</si>
  <si>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</si>
  <si>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</si>
  <si>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</si>
  <si>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</si>
  <si>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</si>
  <si>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</si>
  <si>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</si>
  <si>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</si>
  <si>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</si>
  <si>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</si>
  <si>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</si>
  <si>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</si>
  <si>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</si>
  <si>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</si>
  <si>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</si>
  <si>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</si>
  <si>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</si>
  <si>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</si>
  <si>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</si>
  <si>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</si>
  <si>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</si>
  <si>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</si>
  <si>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</si>
  <si>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</si>
  <si>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</si>
  <si>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</si>
  <si>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</si>
  <si>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</si>
  <si>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</si>
  <si>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</si>
  <si>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</si>
  <si>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</si>
  <si>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</si>
  <si>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</si>
  <si>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</si>
  <si>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</si>
  <si>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</si>
  <si>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</si>
  <si>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</si>
  <si>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</si>
  <si>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</si>
  <si>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</si>
  <si>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</si>
  <si>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</si>
  <si>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</si>
  <si>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</si>
  <si>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</si>
  <si>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</si>
  <si>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</si>
  <si>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</si>
  <si>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</si>
  <si>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</si>
  <si>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</si>
  <si>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</si>
  <si>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</si>
  <si>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</si>
  <si>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</si>
  <si>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</si>
  <si>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</si>
  <si>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</si>
  <si>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</si>
  <si>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</si>
  <si>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</si>
  <si>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</si>
  <si>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</si>
  <si>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</si>
  <si>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</si>
  <si>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</si>
  <si>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</si>
  <si>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</si>
  <si>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</si>
  <si>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</si>
  <si>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</si>
  <si>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</si>
  <si>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</si>
  <si>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</si>
  <si>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</si>
  <si>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</si>
  <si>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</si>
  <si>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</si>
  <si>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</si>
  <si>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</si>
  <si>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</si>
  <si>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</si>
  <si>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</si>
  <si>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</si>
  <si>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</si>
  <si>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</si>
  <si>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</si>
  <si>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</si>
  <si>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</si>
  <si>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</si>
  <si>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</si>
  <si>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</si>
  <si>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</si>
  <si>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</si>
  <si>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</si>
  <si>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</si>
  <si>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</si>
  <si>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</si>
  <si>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</si>
  <si>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</si>
  <si>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</si>
  <si>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</si>
  <si>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</si>
  <si>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</si>
  <si>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</si>
  <si>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</si>
  <si>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</si>
  <si>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</si>
  <si>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</si>
  <si>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</si>
  <si>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</si>
  <si>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</si>
  <si>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</si>
  <si>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</si>
  <si>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</si>
  <si>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</si>
  <si>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</si>
  <si>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</si>
  <si>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</si>
  <si>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</si>
  <si>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</si>
  <si>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</si>
  <si>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</si>
  <si>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</si>
  <si>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</si>
  <si>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</si>
  <si>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</si>
  <si>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</si>
  <si>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</si>
  <si>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</si>
  <si>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</si>
  <si>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</si>
  <si>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</si>
  <si>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</si>
  <si>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</si>
  <si>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</si>
  <si>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</si>
  <si>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</si>
  <si>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</si>
  <si>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</si>
  <si>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</si>
  <si>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</si>
  <si>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</si>
  <si>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</si>
  <si>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</si>
  <si>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</si>
  <si>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</si>
  <si>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</si>
  <si>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</si>
  <si>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</si>
  <si>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</si>
  <si>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</si>
  <si>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</si>
  <si>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</si>
  <si>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</si>
  <si>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</si>
  <si>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</si>
  <si>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</si>
  <si>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</si>
  <si>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</si>
  <si>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</si>
  <si>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</si>
  <si>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</si>
  <si>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</si>
  <si>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</si>
  <si>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</si>
  <si>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</si>
  <si>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</si>
  <si>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</si>
  <si>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</si>
  <si>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</si>
  <si>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</si>
  <si>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</si>
  <si>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</si>
  <si>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</si>
  <si>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</si>
  <si>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</si>
  <si>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</si>
  <si>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</si>
  <si>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</si>
  <si>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</si>
  <si>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</si>
  <si>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</si>
  <si>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</si>
  <si>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</si>
  <si>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</si>
  <si>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</si>
  <si>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</si>
  <si>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</si>
  <si>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</si>
  <si>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</si>
  <si>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</si>
  <si>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</si>
  <si>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</si>
  <si>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</si>
  <si>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</si>
  <si>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</si>
  <si>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</si>
  <si>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</si>
  <si>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</si>
  <si>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</si>
  <si>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</si>
  <si>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</si>
  <si>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</si>
  <si>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</si>
  <si>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</si>
  <si>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</si>
  <si>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</si>
  <si>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</si>
  <si>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</si>
  <si>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</si>
  <si>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</si>
  <si>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</si>
  <si>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</si>
  <si>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</si>
  <si>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</si>
  <si>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</si>
  <si>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</si>
  <si>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</si>
  <si>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</si>
  <si>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</si>
  <si>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</si>
  <si>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</si>
  <si>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</si>
  <si>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</si>
  <si>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</si>
  <si>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</si>
  <si>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</si>
  <si>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</si>
  <si>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</si>
  <si>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</si>
  <si>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</si>
  <si>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</si>
  <si>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</si>
  <si>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</si>
  <si>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</si>
  <si>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</si>
  <si>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</si>
  <si>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</si>
  <si>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</si>
  <si>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</si>
  <si>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</si>
  <si>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</si>
  <si>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</si>
  <si>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</si>
  <si>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</si>
  <si>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</si>
  <si>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</si>
  <si>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</si>
  <si>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</si>
  <si>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</si>
  <si>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</si>
  <si>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</si>
  <si>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</si>
  <si>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</si>
  <si>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</si>
  <si>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</si>
  <si>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</si>
  <si>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</si>
  <si>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</si>
  <si>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</si>
  <si>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</si>
  <si>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</si>
  <si>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</si>
  <si>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</si>
  <si>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</si>
  <si>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</si>
  <si>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</si>
  <si>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</si>
  <si>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</si>
  <si>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</si>
  <si>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</si>
  <si>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</si>
  <si>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</si>
  <si>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</si>
  <si>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</si>
  <si>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</si>
  <si>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</si>
  <si>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</si>
  <si>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</si>
  <si>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</si>
  <si>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</si>
  <si>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</si>
  <si>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</si>
  <si>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</si>
  <si>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</si>
  <si>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</si>
  <si>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</si>
  <si>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</si>
  <si>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</si>
  <si>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</si>
  <si>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</si>
  <si>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</si>
  <si>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</si>
  <si>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</si>
  <si>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</si>
  <si>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</si>
  <si>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</si>
  <si>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</si>
  <si>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</si>
  <si>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</si>
  <si>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</si>
  <si>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</si>
  <si>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</si>
  <si>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</si>
  <si>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</si>
  <si>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</si>
  <si>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</si>
  <si>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</si>
  <si>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</si>
  <si>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</si>
  <si>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</si>
  <si>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</si>
  <si>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</si>
  <si>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</si>
  <si>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</si>
  <si>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</si>
  <si>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</si>
  <si>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</si>
  <si>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</si>
  <si>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</si>
  <si>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</si>
  <si>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</si>
  <si>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</si>
  <si>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</si>
  <si>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</si>
  <si>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</si>
  <si>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</si>
  <si>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</si>
  <si>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</si>
  <si>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</si>
  <si>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</si>
  <si>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</si>
  <si>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</si>
  <si>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</si>
  <si>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</si>
  <si>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</si>
  <si>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</si>
  <si>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</si>
  <si>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</si>
  <si>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</si>
  <si>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</si>
  <si>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</si>
  <si>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</si>
  <si>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</si>
  <si>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</si>
  <si>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</si>
  <si>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</si>
  <si>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</si>
  <si>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</si>
  <si>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</si>
  <si>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</si>
  <si>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</si>
  <si>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</si>
  <si>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</si>
  <si>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</si>
  <si>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</si>
  <si>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</si>
  <si>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</si>
  <si>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</si>
  <si>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</si>
  <si>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</si>
  <si>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</si>
  <si>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</si>
  <si>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</si>
  <si>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</si>
  <si>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</si>
  <si>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</si>
  <si>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</si>
  <si>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</si>
  <si>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</si>
  <si>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</si>
  <si>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</si>
  <si>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</si>
  <si>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</si>
  <si>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</si>
  <si>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</si>
  <si>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</si>
  <si>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</si>
  <si>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</si>
  <si>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</si>
  <si>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</si>
  <si>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</si>
  <si>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</si>
  <si>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</si>
  <si>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</si>
  <si>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</si>
  <si>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</si>
  <si>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</si>
  <si>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</si>
  <si>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</si>
  <si>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</si>
  <si>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</si>
  <si>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</si>
  <si>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</si>
  <si>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</si>
  <si>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</si>
  <si>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</si>
  <si>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</si>
  <si>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</si>
  <si>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</si>
  <si>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</si>
  <si>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</si>
  <si>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</si>
  <si>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</si>
  <si>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</si>
  <si>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</si>
  <si>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</si>
  <si>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</si>
  <si>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</si>
  <si>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</si>
  <si>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</si>
  <si>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</si>
  <si>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</si>
  <si>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</si>
  <si>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</si>
  <si>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</si>
  <si>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</si>
  <si>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</si>
  <si>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</si>
  <si>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</si>
  <si>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</si>
  <si>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</si>
  <si>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</si>
  <si>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</si>
  <si>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</si>
  <si>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</si>
  <si>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</si>
  <si>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</si>
  <si>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</si>
  <si>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</si>
  <si>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</si>
  <si>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</si>
  <si>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</si>
  <si>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</si>
  <si>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</si>
  <si>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</si>
  <si>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</si>
  <si>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</si>
  <si>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</si>
  <si>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</si>
  <si>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</si>
  <si>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</si>
  <si>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</si>
  <si>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</si>
  <si>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</si>
  <si>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</si>
  <si>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</si>
  <si>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</si>
  <si>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</si>
  <si>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</si>
  <si>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</si>
  <si>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</si>
  <si>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</si>
  <si>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</si>
  <si>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</si>
  <si>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</si>
  <si>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</si>
  <si>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</si>
  <si>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</si>
  <si>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</si>
  <si>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</si>
  <si>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</si>
  <si>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</si>
  <si>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</si>
  <si>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</si>
  <si>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</si>
  <si>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</si>
  <si>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</si>
  <si>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</si>
  <si>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</si>
  <si>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</si>
  <si>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</si>
  <si>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</si>
  <si>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</si>
  <si>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</si>
  <si>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</si>
  <si>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</si>
  <si>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</si>
  <si>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</si>
  <si>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</si>
  <si>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</si>
  <si>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</si>
  <si>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</si>
  <si>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</si>
  <si>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</si>
  <si>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</si>
  <si>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</si>
  <si>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</si>
  <si>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</si>
  <si>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</si>
  <si>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</si>
  <si>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</si>
  <si>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</si>
  <si>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</si>
  <si>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</si>
  <si>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</si>
  <si>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</si>
  <si>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</si>
  <si>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</si>
  <si>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</si>
  <si>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</si>
  <si>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</si>
  <si>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</si>
  <si>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</si>
  <si>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</si>
  <si>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</si>
  <si>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</si>
  <si>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</si>
  <si>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</si>
  <si>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</si>
  <si>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</si>
  <si>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</si>
  <si>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</si>
  <si>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</si>
  <si>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</si>
  <si>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</si>
  <si>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</si>
  <si>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</si>
  <si>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</si>
  <si>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</si>
  <si>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</si>
  <si>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</si>
  <si>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</si>
  <si>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</si>
  <si>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</si>
  <si>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</si>
  <si>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</si>
  <si>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</si>
  <si>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</si>
  <si>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</si>
  <si>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</si>
  <si>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</si>
  <si>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</si>
  <si>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</si>
  <si>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</si>
  <si>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</si>
  <si>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</si>
  <si>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</si>
  <si>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</si>
  <si>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</si>
  <si>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</si>
  <si>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</si>
  <si>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</si>
  <si>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</si>
  <si>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</si>
  <si>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</si>
  <si>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</si>
  <si>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</si>
  <si>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</si>
  <si>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</si>
  <si>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</si>
  <si>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</si>
  <si>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</si>
  <si>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</si>
  <si>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</si>
  <si>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</si>
  <si>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</si>
  <si>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</si>
  <si>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</si>
  <si>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</si>
  <si>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</si>
  <si>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</si>
  <si>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</si>
  <si>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</si>
  <si>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</si>
  <si>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</si>
  <si>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</si>
  <si>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</si>
  <si>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</si>
  <si>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</si>
  <si>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</si>
  <si>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</si>
  <si>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</si>
  <si>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</si>
  <si>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</si>
  <si>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</si>
  <si>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</si>
  <si>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</si>
  <si>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</si>
  <si>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</si>
  <si>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</si>
  <si>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</si>
  <si>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</si>
  <si>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</si>
  <si>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</si>
  <si>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</si>
  <si>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</si>
  <si>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</si>
  <si>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</si>
  <si>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</si>
  <si>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</si>
  <si>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</si>
  <si>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</si>
  <si>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</si>
  <si>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</si>
  <si>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</si>
  <si>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</si>
  <si>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</si>
  <si>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</si>
  <si>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</si>
  <si>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</si>
  <si>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</si>
  <si>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</si>
  <si>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</si>
  <si>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</si>
  <si>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</si>
  <si>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</si>
  <si>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</si>
  <si>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</si>
  <si>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</si>
  <si>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</si>
  <si>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</si>
  <si>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</si>
  <si>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</si>
  <si>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</si>
  <si>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</si>
  <si>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</si>
  <si>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</si>
  <si>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</si>
  <si>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</si>
  <si>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</si>
  <si>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</si>
  <si>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</si>
  <si>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</si>
  <si>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</si>
  <si>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</si>
  <si>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</si>
  <si>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</si>
  <si>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</si>
  <si>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</si>
  <si>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</si>
  <si>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</si>
  <si>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</si>
  <si>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</si>
  <si>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</si>
  <si>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</si>
  <si>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</si>
  <si>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</si>
  <si>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</si>
  <si>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</si>
  <si>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</si>
  <si>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</si>
  <si>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</si>
  <si>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</si>
  <si>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</si>
  <si>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</si>
  <si>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</si>
  <si>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</si>
  <si>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</si>
  <si>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</si>
  <si>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</si>
  <si>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</si>
  <si>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</si>
  <si>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</si>
  <si>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</si>
  <si>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</si>
  <si>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</si>
  <si>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</si>
  <si>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</si>
  <si>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</si>
  <si>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</si>
  <si>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</si>
  <si>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</si>
  <si>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</si>
  <si>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</si>
  <si>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</si>
  <si>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</si>
  <si>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</si>
  <si>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</si>
  <si>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</si>
  <si>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</si>
  <si>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</si>
  <si>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</si>
  <si>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</si>
  <si>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</si>
  <si>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</si>
  <si>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</si>
  <si>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</si>
  <si>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</si>
  <si>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</si>
  <si>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</si>
  <si>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</si>
  <si>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</si>
  <si>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</si>
  <si>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</si>
  <si>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</si>
  <si>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</si>
  <si>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</si>
  <si>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</si>
  <si>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</si>
  <si>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</si>
  <si>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</si>
  <si>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</si>
  <si>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</si>
  <si>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</si>
  <si>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</si>
  <si>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</si>
  <si>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</si>
  <si>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</si>
  <si>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</si>
  <si>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</si>
  <si>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</si>
  <si>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</si>
  <si>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</si>
  <si>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</si>
  <si>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</si>
  <si>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</si>
  <si>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</si>
  <si>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</si>
  <si>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</si>
  <si>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</si>
  <si>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</si>
  <si>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</si>
  <si>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</si>
  <si>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</si>
  <si>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</si>
  <si>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</si>
  <si>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</si>
  <si>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</si>
  <si>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</si>
  <si>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</si>
  <si>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</si>
  <si>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</si>
  <si>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</si>
  <si>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</si>
  <si>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</si>
  <si>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</si>
  <si>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</si>
  <si>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</si>
  <si>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</si>
  <si>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</si>
  <si>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</si>
  <si>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</si>
  <si>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</si>
  <si>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</si>
  <si>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</si>
  <si>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</si>
  <si>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</si>
  <si>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</si>
  <si>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</si>
  <si>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</si>
  <si>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</si>
  <si>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</si>
  <si>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</si>
  <si>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</si>
  <si>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</si>
  <si>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</si>
  <si>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</si>
  <si>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</si>
  <si>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</si>
  <si>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</si>
  <si>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</si>
  <si>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</si>
  <si>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</si>
  <si>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</si>
  <si>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</si>
  <si>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</si>
  <si>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</si>
  <si>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</si>
  <si>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</si>
  <si>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</si>
  <si>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</si>
  <si>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</si>
  <si>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</si>
  <si>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</si>
  <si>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</si>
  <si>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</si>
  <si>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</si>
  <si>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</si>
  <si>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</si>
  <si>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</si>
  <si>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</si>
  <si>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</si>
  <si>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</si>
  <si>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</si>
  <si>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</si>
  <si>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</si>
  <si>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</si>
  <si>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</si>
  <si>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</si>
  <si>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</si>
  <si>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</si>
  <si>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</si>
  <si>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</si>
  <si>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</si>
  <si>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</si>
  <si>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</si>
  <si>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</si>
  <si>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</si>
  <si>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</si>
  <si>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</si>
  <si>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</si>
  <si>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</si>
  <si>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</si>
  <si>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</si>
  <si>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</si>
  <si>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</si>
  <si>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</si>
  <si>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</si>
  <si>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</si>
  <si>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</si>
  <si>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</si>
  <si>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</si>
  <si>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</si>
  <si>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</si>
  <si>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</si>
  <si>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</si>
  <si>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</si>
  <si>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</si>
  <si>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</si>
  <si>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</si>
  <si>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</si>
  <si>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</si>
  <si>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</si>
  <si>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</si>
  <si>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</si>
  <si>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</si>
  <si>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</si>
  <si>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</si>
  <si>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</si>
  <si>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</si>
  <si>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</si>
  <si>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</si>
  <si>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</si>
  <si>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</si>
  <si>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</si>
  <si>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</si>
  <si>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</si>
  <si>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</si>
  <si>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</si>
  <si>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</si>
  <si>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</si>
  <si>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</si>
  <si>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</si>
  <si>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</si>
  <si>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</si>
  <si>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</si>
  <si>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</si>
  <si>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</si>
  <si>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</si>
  <si>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</si>
  <si>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</si>
  <si>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</si>
  <si>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</si>
  <si>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</si>
  <si>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</si>
  <si>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</si>
  <si>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</si>
  <si>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</si>
  <si>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</si>
  <si>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</si>
  <si>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</si>
  <si>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</si>
  <si>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</si>
  <si>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</si>
  <si>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</si>
  <si>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</si>
  <si>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</si>
  <si>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</si>
  <si>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</si>
  <si>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</si>
  <si>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</si>
  <si>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</si>
  <si>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</si>
  <si>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</si>
  <si>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</si>
  <si>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</si>
  <si>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</si>
  <si>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</si>
  <si>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</si>
  <si>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</si>
  <si>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</si>
  <si>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</si>
  <si>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</si>
  <si>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</si>
  <si>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</si>
  <si>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</si>
  <si>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</si>
  <si>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</si>
  <si>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</si>
  <si>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</si>
  <si>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</si>
  <si>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</si>
  <si>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</si>
  <si>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</si>
  <si>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</si>
  <si>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</si>
  <si>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</si>
  <si>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</si>
  <si>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</si>
  <si>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</si>
  <si>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</si>
  <si>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</si>
  <si>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</si>
  <si>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</si>
  <si>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</si>
  <si>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</si>
  <si>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</si>
  <si>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</si>
  <si>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</si>
  <si>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</si>
  <si>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</si>
  <si>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</si>
  <si>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</si>
  <si>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</si>
  <si>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</si>
  <si>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</si>
  <si>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</si>
  <si>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</si>
  <si>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</si>
  <si>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</si>
  <si>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</si>
  <si>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</si>
  <si>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</si>
  <si>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</si>
  <si>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</si>
  <si>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</si>
  <si>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</si>
  <si>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</si>
  <si>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</si>
  <si>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</si>
  <si>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</si>
  <si>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</si>
  <si>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</si>
  <si>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</si>
  <si>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</si>
  <si>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</si>
  <si>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</si>
  <si>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</si>
  <si>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</si>
  <si>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</si>
  <si>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</si>
  <si>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</si>
  <si>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</si>
  <si>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</si>
  <si>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</si>
  <si>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</si>
  <si>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</si>
  <si>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</si>
  <si>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</si>
  <si>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</si>
  <si>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</si>
  <si>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</si>
  <si>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</si>
  <si>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</si>
  <si>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</si>
  <si>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</si>
  <si>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</si>
  <si>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</si>
  <si>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</si>
  <si>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</si>
  <si>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</si>
  <si>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</si>
  <si>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</si>
  <si>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</si>
  <si>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</si>
  <si>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</si>
  <si>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</si>
  <si>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</si>
  <si>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</si>
  <si>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</si>
  <si>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</si>
  <si>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</si>
  <si>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</si>
  <si>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</si>
  <si>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</si>
  <si>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</si>
  <si>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</si>
  <si>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</si>
  <si>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</si>
  <si>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</si>
  <si>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</si>
  <si>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</si>
  <si>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</si>
  <si>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</si>
  <si>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</si>
  <si>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</si>
  <si>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</si>
  <si>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</si>
  <si>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</si>
  <si>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</si>
  <si>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</si>
  <si>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</si>
  <si>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</si>
  <si>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</si>
  <si>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</si>
  <si>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</si>
  <si>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</si>
  <si>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</si>
  <si>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</si>
  <si>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</si>
  <si>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</si>
  <si>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</si>
  <si>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</si>
  <si>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</si>
  <si>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</si>
  <si>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</si>
  <si>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</si>
  <si>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</si>
  <si>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</si>
  <si>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</si>
  <si>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</si>
  <si>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</si>
  <si>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</si>
  <si>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</si>
  <si>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</si>
  <si>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</si>
  <si>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</si>
  <si>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</si>
  <si>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</si>
  <si>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</si>
  <si>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</si>
  <si>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</si>
  <si>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</si>
  <si>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</si>
  <si>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</si>
  <si>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</si>
  <si>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</si>
  <si>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</si>
  <si>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</si>
  <si>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</si>
  <si>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</si>
  <si>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</si>
  <si>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</si>
  <si>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</si>
  <si>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</si>
  <si>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</si>
  <si>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</si>
  <si>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</si>
  <si>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</si>
  <si>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</si>
  <si>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</si>
  <si>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</si>
  <si>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</si>
  <si>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</si>
  <si>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</si>
  <si>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</si>
  <si>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</si>
  <si>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</si>
  <si>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</si>
  <si>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</si>
  <si>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</si>
  <si>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</si>
  <si>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</si>
  <si>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</si>
  <si>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</si>
  <si>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</si>
  <si>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</si>
  <si>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</si>
  <si>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</si>
  <si>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</si>
  <si>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</si>
  <si>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</si>
  <si>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</si>
  <si>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</si>
  <si>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</si>
  <si>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</si>
  <si>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</si>
  <si>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</si>
  <si>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</si>
  <si>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</si>
  <si>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</si>
  <si>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</si>
  <si>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</si>
  <si>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</si>
  <si>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</si>
  <si>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</si>
  <si>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</si>
  <si>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</si>
  <si>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</si>
  <si>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</si>
  <si>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</si>
  <si>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</si>
  <si>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</si>
  <si>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</si>
  <si>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</si>
  <si>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</si>
  <si>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</si>
  <si>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</si>
  <si>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</si>
  <si>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</si>
  <si>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</si>
  <si>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</si>
  <si>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</si>
  <si>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</si>
  <si>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</si>
  <si>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</si>
  <si>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</si>
  <si>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</si>
  <si>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</si>
  <si>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</si>
  <si>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</si>
  <si>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</si>
  <si>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</si>
  <si>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</si>
  <si>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</si>
  <si>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</si>
  <si>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</si>
  <si>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</si>
  <si>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</si>
  <si>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</si>
  <si>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</si>
  <si>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</si>
  <si>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</si>
  <si>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</si>
  <si>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</si>
  <si>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</si>
  <si>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</si>
  <si>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</si>
  <si>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</si>
  <si>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</si>
  <si>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</si>
  <si>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</si>
  <si>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</si>
  <si>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</si>
  <si>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</si>
  <si>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</si>
  <si>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</si>
  <si>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</si>
  <si>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</si>
  <si>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</si>
  <si>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</si>
  <si>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</si>
  <si>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</si>
  <si>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</si>
  <si>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</si>
  <si>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</si>
  <si>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</si>
  <si>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</si>
  <si>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</si>
  <si>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</si>
  <si>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</si>
  <si>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</si>
  <si>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</si>
  <si>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</si>
  <si>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</si>
  <si>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</si>
  <si>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</si>
  <si>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</si>
  <si>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</si>
  <si>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</si>
  <si>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</si>
  <si>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</si>
  <si>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</si>
  <si>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</si>
  <si>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</si>
  <si>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</si>
  <si>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</si>
  <si>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</si>
  <si>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</si>
  <si>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</si>
  <si>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</si>
  <si>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</si>
  <si>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</si>
  <si>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</si>
  <si>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</si>
  <si>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</si>
  <si>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</si>
  <si>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</si>
  <si>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</si>
  <si>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</si>
  <si>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</si>
  <si>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</si>
  <si>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</si>
  <si>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</si>
  <si>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</si>
  <si>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</si>
  <si>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</si>
  <si>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</si>
  <si>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</si>
  <si>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</si>
  <si>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</si>
  <si>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</si>
  <si>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</si>
  <si>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</si>
  <si>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</si>
  <si>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</si>
  <si>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</si>
  <si>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</si>
  <si>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</si>
  <si>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</si>
  <si>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</si>
  <si>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</si>
  <si>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</si>
  <si>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</si>
  <si>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</si>
  <si>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</si>
  <si>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</si>
  <si>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</si>
  <si>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</si>
  <si>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</si>
  <si>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</si>
  <si>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</si>
  <si>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</si>
  <si>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</si>
  <si>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</si>
  <si>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</si>
  <si>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</si>
  <si>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</si>
  <si>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</si>
  <si>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</si>
  <si>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</si>
  <si>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</si>
  <si>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</si>
  <si>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</si>
  <si>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</si>
  <si>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</si>
  <si>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</si>
  <si>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</si>
  <si>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</si>
  <si>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</si>
  <si>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</si>
  <si>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</si>
  <si>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</si>
  <si>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</si>
  <si>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</si>
  <si>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</si>
  <si>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</si>
  <si>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</si>
  <si>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</si>
  <si>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</si>
  <si>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</si>
  <si>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</si>
  <si>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</si>
  <si>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</si>
  <si>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</si>
  <si>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</si>
  <si>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</si>
  <si>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</si>
  <si>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</si>
  <si>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</si>
  <si>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</si>
  <si>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</si>
  <si>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</si>
  <si>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</si>
  <si>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</si>
  <si>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</si>
  <si>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</si>
  <si>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</si>
  <si>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</si>
  <si>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</si>
  <si>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</si>
  <si>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</si>
  <si>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</si>
  <si>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</si>
  <si>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</si>
  <si>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</si>
  <si>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</si>
  <si>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</si>
  <si>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</si>
  <si>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</si>
  <si>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</si>
  <si>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</si>
  <si>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</si>
  <si>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</si>
  <si>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</si>
  <si>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</si>
  <si>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</si>
  <si>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</si>
  <si>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</si>
  <si>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</si>
  <si>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</si>
  <si>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</si>
  <si>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</si>
  <si>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</si>
  <si>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</si>
  <si>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</si>
  <si>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</si>
  <si>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</si>
  <si>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</si>
  <si>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</si>
  <si>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</si>
  <si>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</si>
  <si>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</si>
  <si>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</si>
  <si>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</si>
  <si>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</si>
  <si>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</si>
  <si>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</si>
  <si>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</si>
  <si>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</si>
  <si>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</si>
  <si>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</si>
  <si>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</si>
  <si>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</si>
  <si>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</si>
  <si>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</si>
  <si>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</si>
  <si>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</si>
  <si>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</si>
  <si>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</si>
  <si>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</si>
  <si>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</si>
  <si>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</si>
  <si>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</si>
  <si>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</si>
  <si>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</si>
  <si>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</si>
  <si>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</si>
  <si>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</si>
  <si>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</si>
  <si>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</si>
  <si>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</si>
  <si>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</si>
  <si>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</si>
  <si>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</si>
  <si>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</si>
  <si>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</si>
  <si>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</si>
  <si>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</si>
  <si>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</si>
  <si>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</si>
  <si>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</si>
  <si>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</si>
  <si>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</si>
  <si>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</si>
  <si>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</si>
  <si>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</si>
  <si>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</si>
  <si>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</si>
  <si>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</si>
  <si>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</si>
  <si>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</si>
  <si>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</si>
  <si>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</si>
  <si>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</si>
  <si>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</si>
  <si>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</si>
  <si>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</si>
  <si>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</si>
  <si>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</si>
  <si>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</si>
  <si>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</si>
  <si>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</si>
  <si>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</si>
  <si>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</si>
  <si>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</si>
  <si>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</si>
  <si>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</si>
  <si>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</si>
  <si>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</si>
  <si>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</si>
  <si>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</si>
  <si>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</si>
  <si>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</si>
  <si>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</si>
  <si>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</si>
  <si>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</si>
  <si>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</si>
  <si>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</si>
  <si>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</si>
  <si>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</si>
  <si>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</si>
  <si>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</si>
  <si>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</si>
  <si>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</si>
  <si>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</si>
  <si>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</si>
  <si>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</si>
  <si>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</si>
  <si>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</si>
  <si>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</si>
  <si>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</si>
  <si>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</si>
  <si>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</si>
  <si>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</si>
  <si>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</si>
  <si>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</si>
  <si>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</si>
  <si>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</si>
  <si>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</si>
  <si>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</si>
  <si>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</si>
  <si>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</si>
  <si>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</si>
  <si>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</si>
  <si>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</si>
  <si>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</si>
  <si>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</si>
  <si>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</si>
  <si>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</si>
  <si>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</si>
  <si>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</si>
  <si>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</si>
  <si>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</si>
  <si>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</si>
  <si>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</si>
  <si>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</si>
  <si>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</si>
  <si>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</si>
  <si>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</si>
  <si>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</si>
  <si>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</si>
  <si>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</si>
  <si>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</si>
  <si>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</si>
  <si>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</si>
  <si>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</si>
  <si>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</si>
  <si>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</si>
  <si>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</si>
  <si>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</si>
  <si>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</si>
  <si>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</si>
  <si>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</si>
  <si>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</si>
  <si>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</si>
  <si>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</si>
  <si>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</si>
  <si>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</si>
  <si>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</si>
  <si>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</si>
  <si>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</si>
  <si>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</si>
  <si>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</si>
  <si>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</si>
  <si>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</si>
  <si>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</si>
  <si>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</si>
  <si>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</si>
  <si>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</si>
  <si>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</si>
  <si>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</si>
  <si>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</si>
  <si>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</si>
  <si>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</si>
  <si>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</si>
  <si>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</si>
  <si>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</si>
  <si>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</si>
  <si>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</si>
  <si>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</si>
  <si>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</si>
  <si>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</si>
  <si>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</si>
  <si>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</si>
  <si>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</si>
  <si>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</si>
  <si>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</si>
  <si>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</si>
  <si>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</si>
  <si>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</si>
  <si>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</si>
  <si>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</si>
  <si>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</si>
  <si>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</si>
  <si>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</si>
  <si>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</si>
  <si>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</si>
  <si>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</si>
  <si>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</si>
  <si>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</si>
  <si>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</si>
  <si>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</si>
  <si>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</si>
  <si>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</si>
  <si>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</si>
  <si>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</si>
  <si>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</si>
  <si>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</si>
  <si>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</si>
  <si>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</si>
  <si>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</si>
  <si>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</si>
  <si>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</si>
  <si>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</si>
  <si>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</si>
  <si>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</si>
  <si>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</si>
  <si>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</si>
  <si>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</si>
  <si>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</si>
  <si>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</si>
  <si>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</si>
  <si>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</si>
  <si>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</si>
  <si>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</si>
  <si>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</si>
  <si>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</si>
  <si>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</si>
  <si>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</si>
  <si>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</si>
  <si>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</si>
  <si>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</si>
  <si>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</si>
  <si>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</si>
  <si>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</si>
  <si>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</si>
  <si>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</si>
  <si>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</si>
  <si>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</si>
  <si>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</si>
  <si>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</si>
  <si>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</si>
  <si>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</si>
  <si>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</si>
  <si>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</si>
  <si>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</si>
  <si>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</si>
  <si>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</si>
  <si>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</si>
  <si>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</si>
  <si>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</si>
  <si>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</si>
  <si>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</si>
  <si>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</si>
  <si>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</si>
  <si>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</si>
  <si>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</si>
  <si>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</si>
  <si>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</si>
  <si>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</si>
  <si>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</si>
  <si>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</si>
  <si>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</si>
  <si>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</si>
  <si>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</si>
  <si>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</si>
  <si>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</si>
  <si>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</si>
  <si>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</si>
  <si>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</si>
  <si>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</si>
  <si>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</si>
  <si>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</si>
  <si>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</si>
  <si>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</si>
  <si>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</si>
  <si>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</si>
  <si>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</si>
  <si>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</si>
  <si>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</si>
  <si>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</si>
  <si>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</si>
  <si>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</si>
  <si>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</si>
  <si>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</si>
  <si>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</si>
  <si>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</si>
  <si>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</si>
  <si>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</si>
  <si>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</si>
  <si>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</si>
  <si>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</si>
  <si>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</si>
  <si>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</si>
  <si>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</si>
  <si>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</si>
  <si>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</si>
  <si>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</si>
  <si>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</si>
  <si>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</si>
  <si>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</si>
  <si>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</si>
  <si>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</si>
  <si>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</si>
  <si>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</si>
  <si>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</si>
  <si>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</si>
  <si>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</si>
  <si>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</si>
  <si>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</si>
  <si>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</si>
  <si>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</si>
  <si>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</si>
  <si>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</si>
  <si>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</si>
  <si>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</si>
  <si>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</si>
  <si>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</si>
  <si>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</si>
  <si>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</si>
  <si>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</si>
  <si>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</si>
  <si>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</si>
  <si>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</si>
  <si>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</si>
  <si>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</si>
  <si>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</si>
  <si>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</si>
  <si>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</si>
  <si>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</si>
  <si>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</si>
  <si>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</si>
  <si>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</si>
  <si>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</si>
  <si>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</si>
  <si>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</si>
  <si>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</si>
  <si>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</si>
  <si>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</si>
  <si>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</si>
  <si>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</si>
  <si>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</si>
  <si>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</si>
  <si>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</si>
  <si>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</si>
  <si>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</si>
  <si>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</si>
  <si>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</si>
  <si>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</si>
  <si>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</si>
  <si>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</si>
  <si>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</si>
  <si>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</si>
  <si>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</si>
  <si>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</si>
  <si>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</si>
  <si>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</si>
  <si>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</si>
  <si>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</si>
  <si>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</si>
  <si>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</si>
  <si>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</si>
  <si>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</si>
  <si>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</si>
  <si>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</si>
  <si>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</si>
  <si>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</si>
  <si>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</si>
  <si>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</si>
  <si>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</si>
  <si>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</si>
  <si>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</si>
  <si>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</si>
  <si>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</si>
  <si>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</si>
  <si>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</si>
  <si>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</si>
  <si>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</si>
  <si>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</si>
  <si>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</si>
  <si>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</si>
  <si>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</si>
  <si>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</si>
  <si>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</si>
  <si>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</si>
  <si>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</si>
  <si>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</si>
  <si>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</si>
  <si>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</si>
  <si>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</si>
  <si>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</si>
  <si>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</si>
  <si>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</si>
  <si>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</si>
  <si>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</si>
  <si>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</si>
  <si>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</si>
  <si>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</si>
  <si>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</si>
  <si>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</si>
  <si>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</si>
  <si>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</si>
  <si>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</si>
  <si>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</si>
  <si>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</si>
  <si>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</si>
  <si>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</si>
  <si>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</si>
  <si>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</si>
  <si>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</si>
  <si>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</si>
  <si>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</si>
  <si>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</si>
  <si>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</si>
  <si>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</si>
  <si>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</si>
  <si>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</si>
  <si>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</si>
  <si>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</si>
  <si>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</si>
  <si>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</si>
  <si>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</si>
  <si>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</si>
  <si>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</si>
  <si>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</si>
  <si>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</si>
  <si>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</si>
  <si>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</si>
  <si>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</si>
  <si>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</si>
  <si>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</si>
  <si>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</si>
  <si>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</si>
  <si>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</si>
  <si>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</si>
  <si>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</si>
  <si>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</si>
  <si>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</si>
  <si>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</si>
  <si>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</si>
  <si>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</si>
  <si>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</si>
  <si>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</si>
  <si>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</si>
  <si>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</si>
  <si>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</si>
  <si>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</si>
  <si>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</si>
  <si>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</si>
  <si>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</si>
  <si>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</si>
  <si>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</si>
  <si>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</si>
  <si>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</si>
  <si>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</si>
  <si>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</si>
  <si>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</si>
  <si>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</si>
  <si>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</si>
  <si>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</si>
  <si>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</si>
  <si>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</si>
  <si>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</si>
  <si>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</si>
  <si>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</si>
  <si>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</si>
  <si>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</si>
  <si>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</si>
  <si>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</si>
  <si>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</si>
  <si>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</si>
  <si>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</si>
  <si>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</si>
  <si>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</si>
  <si>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</si>
  <si>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</si>
  <si>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</si>
  <si>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</si>
  <si>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</si>
  <si>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</si>
  <si>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</si>
  <si>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</si>
  <si>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</si>
  <si>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</si>
  <si>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</si>
  <si>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</si>
  <si>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</si>
  <si>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</si>
  <si>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</si>
  <si>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</si>
  <si>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</si>
  <si>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</si>
  <si>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</si>
  <si>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</si>
  <si>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</si>
  <si>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</si>
  <si>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</si>
  <si>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</si>
  <si>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</si>
  <si>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</si>
  <si>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</si>
  <si>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</si>
  <si>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</si>
  <si>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</si>
  <si>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</si>
  <si>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</si>
  <si>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</si>
  <si>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</si>
  <si>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</si>
  <si>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</si>
  <si>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</si>
  <si>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</si>
  <si>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</si>
  <si>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</si>
  <si>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</si>
  <si>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</si>
  <si>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</si>
  <si>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</si>
  <si>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</si>
  <si>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</si>
  <si>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</si>
  <si>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</si>
  <si>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</si>
  <si>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</si>
  <si>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</si>
  <si>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</si>
  <si>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</si>
  <si>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</si>
  <si>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</si>
  <si>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</si>
  <si>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</si>
  <si>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</si>
  <si>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</si>
  <si>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</si>
  <si>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</si>
  <si>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</si>
  <si>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</si>
  <si>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</si>
  <si>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</si>
  <si>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</si>
  <si>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</si>
  <si>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</si>
  <si>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</si>
  <si>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</si>
  <si>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</si>
  <si>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</si>
  <si>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</si>
  <si>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</si>
  <si>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</si>
  <si>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</si>
  <si>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</si>
  <si>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</si>
  <si>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</si>
  <si>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</si>
  <si>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</si>
  <si>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</si>
  <si>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</si>
  <si>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</si>
  <si>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</si>
  <si>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</si>
  <si>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</si>
  <si>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</si>
  <si>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</si>
  <si>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</si>
  <si>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</si>
  <si>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</si>
  <si>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</si>
  <si>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</si>
  <si>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</si>
  <si>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</si>
  <si>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</si>
  <si>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</si>
  <si>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</si>
  <si>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</si>
  <si>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</si>
  <si>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</si>
  <si>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</si>
  <si>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</si>
  <si>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</si>
  <si>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</si>
  <si>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</si>
  <si>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</si>
  <si>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</si>
  <si>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</si>
  <si>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</si>
  <si>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</si>
  <si>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</si>
  <si>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</si>
  <si>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</si>
  <si>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</si>
  <si>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</si>
  <si>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</si>
  <si>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</si>
  <si>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</si>
  <si>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</si>
  <si>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</si>
  <si>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</si>
  <si>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</si>
  <si>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</si>
  <si>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</si>
  <si>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</si>
  <si>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</si>
  <si>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</si>
  <si>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</si>
  <si>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</si>
  <si>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</si>
  <si>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</si>
  <si>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</si>
  <si>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</si>
  <si>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</si>
  <si>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</si>
  <si>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</si>
  <si>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</si>
  <si>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</si>
  <si>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</si>
  <si>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</si>
  <si>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</si>
  <si>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</si>
  <si>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</si>
  <si>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</si>
  <si>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</si>
  <si>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</si>
  <si>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</si>
  <si>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</si>
  <si>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</si>
  <si>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</si>
  <si>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</si>
  <si>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</si>
  <si>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</si>
  <si>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</si>
  <si>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</si>
  <si>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</si>
  <si>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</si>
  <si>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</si>
  <si>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</si>
  <si>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</si>
  <si>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</si>
  <si>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</si>
  <si>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</si>
  <si>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</si>
  <si>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</si>
  <si>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</si>
  <si>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</si>
  <si>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</si>
  <si>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</si>
  <si>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</si>
  <si>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</si>
  <si>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</si>
  <si>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</si>
  <si>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</si>
  <si>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</si>
  <si>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</si>
  <si>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</si>
  <si>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</si>
  <si>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</si>
  <si>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</si>
  <si>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</si>
  <si>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</si>
  <si>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</si>
  <si>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</si>
  <si>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</si>
  <si>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</si>
  <si>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</si>
  <si>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</si>
  <si>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</si>
  <si>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</si>
  <si>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</si>
  <si>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</si>
  <si>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</si>
  <si>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</si>
  <si>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</si>
  <si>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</si>
  <si>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</si>
  <si>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</si>
  <si>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</si>
  <si>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</si>
  <si>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</si>
  <si>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</si>
  <si>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</si>
  <si>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</si>
  <si>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</si>
  <si>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</si>
  <si>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</si>
  <si>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</si>
  <si>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</si>
  <si>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</si>
  <si>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</si>
  <si>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</si>
  <si>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</si>
  <si>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</si>
  <si>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</si>
  <si>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</si>
  <si>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</si>
  <si>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</si>
  <si>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</si>
  <si>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</si>
  <si>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</si>
  <si>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</si>
  <si>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</si>
  <si>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</si>
  <si>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</si>
  <si>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</si>
  <si>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</si>
  <si>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</si>
  <si>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</si>
  <si>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</si>
  <si>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</si>
  <si>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</si>
  <si>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</si>
  <si>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</si>
  <si>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</si>
  <si>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</si>
  <si>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</si>
  <si>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</si>
  <si>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</si>
  <si>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</si>
  <si>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</si>
  <si>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</si>
  <si>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</si>
  <si>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</si>
  <si>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</si>
  <si>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</si>
  <si>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</si>
  <si>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</si>
  <si>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</si>
  <si>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</si>
  <si>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</si>
  <si>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</si>
  <si>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</si>
  <si>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</si>
  <si>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</si>
  <si>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</si>
  <si>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</si>
  <si>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</si>
  <si>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</si>
  <si>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</si>
  <si>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</si>
  <si>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</si>
  <si>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</si>
  <si>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</si>
  <si>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</si>
  <si>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</si>
  <si>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</si>
  <si>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</si>
  <si>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</si>
  <si>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</si>
  <si>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</si>
  <si>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</si>
  <si>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</si>
  <si>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</si>
  <si>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</si>
  <si>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</si>
  <si>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</si>
  <si>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</si>
  <si>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</si>
  <si>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</si>
  <si>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</si>
  <si>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</si>
  <si>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</si>
  <si>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</si>
  <si>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</si>
  <si>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</si>
  <si>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</si>
  <si>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</si>
  <si>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</si>
  <si>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</si>
  <si>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</si>
  <si>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</si>
  <si>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</si>
  <si>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</si>
  <si>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</si>
  <si>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</si>
  <si>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</si>
  <si>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</si>
  <si>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</si>
  <si>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</si>
  <si>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</si>
  <si>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</si>
  <si>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</si>
  <si>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</si>
  <si>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</si>
  <si>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</si>
  <si>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</si>
  <si>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</si>
  <si>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</si>
  <si>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</si>
  <si>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</si>
  <si>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</si>
  <si>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</si>
  <si>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</si>
  <si>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</si>
  <si>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</si>
  <si>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</si>
  <si>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</si>
  <si>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</si>
  <si>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</si>
  <si>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</si>
  <si>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</si>
  <si>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</si>
  <si>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</si>
  <si>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</si>
  <si>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</si>
  <si>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</si>
  <si>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</si>
  <si>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</si>
  <si>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</si>
  <si>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</si>
  <si>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</si>
  <si>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</si>
  <si>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</si>
  <si>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</si>
  <si>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</si>
  <si>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</si>
  <si>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</si>
  <si>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</si>
  <si>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</si>
  <si>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</si>
  <si>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</si>
  <si>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</si>
  <si>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</si>
  <si>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</si>
  <si>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</si>
  <si>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</si>
  <si>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</si>
  <si>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</si>
  <si>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</si>
  <si>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</si>
  <si>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</si>
  <si>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</si>
  <si>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</si>
  <si>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</si>
  <si>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</si>
  <si>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</si>
  <si>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</si>
  <si>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</si>
  <si>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</si>
  <si>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</si>
  <si>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</si>
  <si>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</si>
  <si>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</si>
  <si>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</si>
  <si>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</si>
  <si>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</si>
  <si>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</si>
  <si>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</si>
  <si>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</si>
  <si>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</si>
  <si>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</si>
  <si>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</si>
  <si>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</si>
  <si>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</si>
  <si>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</si>
  <si>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</si>
  <si>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</si>
  <si>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</si>
  <si>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</si>
  <si>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</si>
  <si>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</si>
  <si>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</si>
  <si>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</si>
  <si>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</si>
  <si>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</si>
  <si>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</si>
  <si>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</si>
  <si>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</si>
  <si>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</si>
  <si>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</si>
  <si>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</si>
  <si>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</si>
  <si>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</si>
  <si>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</si>
  <si>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</si>
  <si>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</si>
  <si>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</si>
  <si>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</si>
  <si>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</si>
  <si>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</si>
  <si>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</si>
  <si>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</si>
  <si>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</si>
  <si>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</si>
  <si>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</si>
  <si>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</si>
  <si>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</si>
  <si>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</si>
  <si>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</si>
  <si>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</si>
  <si>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</si>
  <si>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</si>
  <si>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</si>
  <si>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</si>
  <si>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</si>
  <si>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</si>
  <si>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</si>
  <si>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</si>
  <si>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</si>
  <si>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</si>
  <si>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</si>
  <si>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</si>
  <si>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</si>
  <si>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</si>
  <si>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</si>
  <si>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</si>
  <si>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</si>
  <si>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</si>
  <si>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</si>
  <si>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</si>
  <si>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</si>
  <si>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</si>
  <si>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</si>
  <si>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</si>
  <si>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</si>
  <si>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</si>
  <si>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</si>
  <si>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</si>
  <si>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</si>
  <si>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</si>
  <si>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</si>
  <si>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</si>
  <si>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</si>
  <si>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</si>
  <si>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</si>
  <si>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</si>
  <si>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</si>
  <si>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</si>
  <si>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</si>
  <si>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</si>
  <si>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</si>
  <si>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</si>
  <si>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</si>
  <si>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</si>
  <si>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</si>
  <si>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</si>
  <si>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</si>
  <si>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</si>
  <si>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</si>
  <si>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</si>
  <si>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</si>
  <si>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</si>
  <si>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</si>
  <si>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</si>
  <si>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</si>
  <si>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</si>
  <si>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</si>
  <si>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</si>
  <si>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</si>
  <si>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</si>
  <si>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</si>
  <si>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</si>
  <si>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</si>
  <si>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</si>
  <si>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</si>
  <si>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</si>
  <si>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</si>
  <si>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</si>
  <si>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</si>
  <si>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</si>
  <si>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</si>
  <si>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</si>
  <si>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</si>
  <si>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</si>
  <si>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</si>
  <si>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</si>
  <si>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</si>
  <si>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</si>
  <si>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</si>
  <si>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</si>
  <si>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</si>
  <si>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</si>
  <si>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</si>
  <si>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</si>
  <si>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</si>
  <si>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</si>
  <si>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</si>
  <si>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</si>
  <si>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</si>
  <si>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</si>
  <si>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</si>
  <si>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</si>
  <si>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</si>
  <si>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</si>
  <si>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</si>
  <si>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</si>
  <si>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</si>
  <si>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</si>
  <si>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</si>
  <si>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</si>
  <si>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</si>
  <si>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</si>
  <si>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</si>
  <si>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</si>
  <si>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</si>
  <si>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</si>
  <si>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</si>
  <si>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</si>
  <si>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</si>
  <si>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</si>
  <si>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</si>
  <si>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</si>
  <si>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</si>
  <si>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</si>
  <si>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</si>
  <si>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</si>
  <si>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</si>
  <si>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</si>
  <si>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</si>
  <si>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</si>
  <si>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</si>
  <si>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</si>
  <si>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</si>
  <si>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</si>
  <si>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</si>
  <si>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</si>
  <si>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</si>
  <si>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</si>
  <si>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</si>
  <si>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</si>
  <si>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</si>
  <si>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</si>
  <si>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</si>
  <si>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</si>
  <si>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</si>
  <si>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</si>
  <si>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</si>
  <si>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</si>
  <si>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</si>
  <si>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</si>
  <si>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</si>
  <si>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</si>
  <si>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</si>
  <si>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</si>
  <si>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</si>
  <si>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</si>
  <si>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</si>
  <si>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</si>
  <si>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</si>
  <si>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</si>
  <si>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</si>
  <si>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</si>
  <si>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</si>
  <si>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</si>
  <si>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</si>
  <si>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</si>
  <si>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</si>
  <si>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</si>
  <si>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</si>
  <si>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</si>
  <si>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</si>
  <si>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</si>
  <si>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</si>
  <si>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</si>
  <si>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</si>
  <si>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</si>
  <si>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</si>
  <si>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</si>
  <si>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</si>
  <si>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</si>
  <si>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</si>
  <si>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</si>
  <si>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</si>
  <si>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</si>
  <si>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</si>
  <si>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</si>
  <si>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</si>
  <si>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</si>
  <si>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</si>
  <si>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</si>
  <si>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</si>
  <si>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</si>
  <si>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</si>
  <si>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</si>
  <si>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</si>
  <si>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</si>
  <si>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</si>
  <si>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</si>
  <si>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</si>
  <si>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</si>
  <si>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</si>
  <si>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</si>
  <si>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</si>
  <si>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</si>
  <si>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</si>
  <si>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</si>
  <si>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</si>
  <si>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</si>
  <si>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</si>
  <si>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</si>
  <si>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</si>
  <si>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</si>
  <si>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</si>
  <si>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</si>
  <si>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</si>
  <si>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</si>
  <si>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</si>
  <si>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</si>
  <si>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</si>
  <si>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</si>
  <si>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</si>
  <si>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</si>
  <si>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</si>
  <si>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</si>
  <si>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</si>
  <si>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</si>
  <si>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</si>
  <si>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</si>
  <si>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</si>
  <si>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</si>
  <si>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</si>
  <si>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</si>
  <si>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</si>
  <si>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</si>
  <si>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</si>
  <si>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</si>
  <si>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</si>
  <si>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</si>
  <si>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</si>
  <si>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</si>
  <si>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</si>
  <si>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</si>
  <si>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</si>
  <si>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</si>
  <si>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</si>
  <si>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</si>
  <si>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</si>
  <si>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</si>
  <si>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</si>
  <si>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</si>
  <si>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</si>
  <si>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</si>
  <si>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</si>
  <si>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</si>
  <si>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</si>
  <si>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</si>
  <si>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</si>
  <si>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</si>
  <si>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</si>
  <si>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</si>
  <si>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</si>
  <si>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</si>
  <si>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</si>
  <si>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</si>
  <si>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</si>
  <si>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</si>
  <si>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</si>
  <si>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</si>
  <si>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</si>
  <si>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</si>
  <si>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</si>
  <si>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</si>
  <si>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</si>
  <si>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</si>
  <si>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</si>
  <si>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</si>
  <si>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</si>
  <si>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</si>
  <si>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</si>
  <si>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</si>
  <si>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</si>
  <si>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</si>
  <si>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</si>
  <si>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</si>
  <si>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</si>
  <si>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</si>
  <si>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</si>
  <si>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</si>
  <si>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</si>
  <si>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</si>
  <si>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</si>
  <si>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</si>
  <si>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</si>
  <si>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</si>
  <si>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</si>
  <si>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</si>
  <si>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</si>
  <si>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</si>
  <si>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</si>
  <si>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</si>
  <si>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</si>
  <si>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</si>
  <si>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</si>
  <si>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</si>
  <si>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</si>
  <si>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</si>
  <si>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</si>
  <si>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</si>
  <si>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</si>
  <si>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</si>
  <si>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</si>
  <si>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</si>
  <si>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</si>
  <si>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</si>
  <si>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</si>
  <si>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</si>
  <si>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</si>
  <si>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</si>
  <si>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</si>
  <si>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</si>
  <si>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</si>
  <si>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</si>
  <si>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</si>
  <si>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</si>
  <si>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</si>
  <si>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</si>
  <si>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</si>
  <si>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</si>
  <si>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</si>
  <si>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</si>
  <si>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</si>
  <si>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</si>
  <si>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</si>
  <si>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</si>
  <si>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</si>
  <si>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</si>
  <si>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</si>
  <si>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</si>
  <si>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</si>
  <si>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</si>
  <si>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</si>
  <si>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</si>
  <si>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</si>
  <si>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</si>
  <si>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</si>
  <si>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</si>
  <si>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</si>
  <si>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</si>
  <si>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</si>
  <si>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</si>
  <si>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</si>
  <si>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</si>
  <si>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</si>
  <si>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</si>
  <si>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</si>
  <si>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</si>
  <si>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</si>
  <si>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</si>
  <si>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</si>
  <si>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</si>
  <si>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</si>
  <si>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</si>
  <si>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</si>
  <si>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</si>
  <si>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</si>
  <si>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</si>
  <si>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</si>
  <si>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</si>
  <si>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</si>
  <si>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</si>
  <si>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</si>
  <si>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</si>
  <si>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</si>
  <si>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</si>
  <si>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</si>
  <si>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</si>
  <si>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</si>
  <si>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</si>
  <si>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</si>
  <si>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</si>
  <si>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</si>
  <si>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</si>
  <si>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</si>
  <si>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</si>
  <si>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</si>
  <si>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</si>
  <si>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</si>
  <si>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</si>
  <si>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</si>
  <si>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</si>
  <si>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</si>
  <si>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</si>
  <si>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</si>
  <si>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</si>
  <si>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</si>
  <si>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</si>
  <si>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</si>
  <si>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</si>
  <si>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</si>
  <si>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</si>
  <si>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</si>
  <si>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</si>
  <si>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</si>
  <si>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</si>
  <si>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</si>
  <si>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</si>
  <si>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</si>
  <si>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</si>
  <si>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</si>
  <si>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</si>
  <si>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</si>
  <si>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</si>
  <si>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</si>
  <si>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</si>
  <si>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</si>
  <si>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</si>
  <si>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</si>
  <si>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</si>
  <si>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</si>
  <si>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</si>
  <si>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</si>
  <si>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</si>
  <si>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</si>
  <si>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</si>
  <si>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</si>
  <si>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</si>
  <si>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</si>
  <si>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</si>
  <si>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</si>
  <si>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</si>
  <si>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</si>
  <si>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</si>
  <si>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</si>
  <si>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</si>
  <si>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</si>
  <si>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</si>
  <si>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</si>
  <si>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</si>
  <si>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</si>
  <si>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</si>
  <si>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</si>
  <si>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</si>
  <si>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</si>
  <si>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</si>
  <si>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</si>
  <si>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</si>
  <si>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</si>
  <si>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</si>
  <si>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</si>
  <si>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</si>
  <si>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</si>
  <si>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</si>
  <si>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</si>
  <si>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</si>
  <si>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</si>
  <si>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</si>
  <si>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</si>
  <si>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</si>
  <si>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</si>
  <si>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</si>
  <si>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</si>
  <si>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</si>
  <si>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</si>
  <si>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</si>
  <si>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</si>
  <si>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</si>
  <si>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</si>
  <si>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</si>
  <si>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</si>
  <si>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</si>
  <si>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</si>
  <si>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</si>
  <si>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</si>
  <si>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</si>
  <si>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</si>
  <si>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</si>
  <si>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</si>
  <si>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</si>
  <si>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</si>
  <si>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</si>
  <si>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</si>
  <si>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</si>
  <si>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</si>
  <si>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</si>
  <si>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</si>
  <si>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</si>
  <si>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</si>
  <si>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</si>
  <si>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</si>
  <si>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</si>
  <si>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</si>
  <si>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</si>
  <si>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</si>
  <si>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</si>
  <si>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</si>
  <si>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</si>
  <si>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</si>
  <si>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</si>
  <si>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</si>
  <si>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</si>
  <si>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</si>
  <si>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</si>
  <si>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</si>
  <si>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</si>
  <si>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</si>
  <si>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</si>
  <si>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</si>
  <si>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</si>
  <si>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</si>
  <si>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</si>
  <si>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</si>
  <si>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</si>
  <si>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</si>
  <si>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</si>
  <si>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</si>
  <si>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</si>
  <si>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</si>
  <si>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</si>
  <si>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</si>
  <si>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</si>
  <si>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</si>
  <si>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</si>
  <si>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</si>
  <si>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</si>
  <si>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</si>
  <si>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</si>
  <si>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</si>
  <si>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</si>
  <si>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</si>
  <si>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</si>
  <si>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</si>
  <si>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</si>
  <si>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</si>
  <si>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</si>
  <si>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</si>
  <si>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</si>
  <si>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</si>
  <si>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</si>
  <si>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</si>
  <si>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</si>
  <si>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</si>
  <si>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</si>
  <si>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</si>
  <si>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</si>
  <si>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</si>
  <si>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</si>
  <si>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</si>
  <si>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</si>
  <si>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</si>
  <si>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</si>
  <si>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</si>
  <si>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</si>
  <si>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</si>
  <si>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</si>
  <si>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</si>
  <si>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</si>
  <si>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</si>
  <si>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</si>
  <si>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</si>
  <si>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</si>
  <si>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</si>
  <si>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</si>
  <si>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</si>
  <si>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</si>
  <si>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</si>
  <si>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</si>
  <si>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</si>
  <si>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</si>
  <si>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</si>
  <si>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</si>
  <si>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</si>
  <si>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</si>
  <si>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</si>
  <si>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</si>
  <si>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</si>
  <si>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</si>
  <si>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</si>
  <si>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</si>
  <si>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</si>
  <si>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</si>
  <si>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</si>
  <si>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</si>
  <si>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</si>
  <si>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</si>
  <si>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</si>
  <si>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</si>
  <si>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</si>
  <si>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</si>
  <si>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</si>
  <si>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</si>
  <si>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</si>
  <si>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</si>
  <si>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</si>
  <si>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</si>
  <si>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</si>
  <si>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</si>
  <si>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</si>
  <si>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</si>
  <si>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</si>
  <si>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</si>
  <si>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</si>
  <si>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</si>
  <si>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</si>
  <si>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</si>
  <si>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</si>
  <si>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</si>
  <si>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</si>
  <si>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</si>
  <si>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</si>
  <si>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</si>
  <si>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</si>
  <si>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</si>
  <si>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</si>
  <si>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</si>
  <si>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</si>
  <si>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</si>
  <si>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</si>
  <si>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</si>
  <si>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</si>
  <si>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</si>
  <si>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</si>
  <si>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</si>
  <si>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</si>
  <si>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</si>
  <si>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</si>
  <si>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</si>
  <si>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</si>
  <si>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</si>
  <si>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</si>
  <si>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</si>
  <si>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</si>
  <si>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</si>
  <si>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</si>
  <si>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</si>
  <si>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</si>
  <si>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</si>
  <si>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</si>
  <si>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</si>
  <si>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</si>
  <si>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</si>
  <si>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</si>
  <si>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</si>
  <si>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</si>
  <si>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</si>
  <si>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</si>
  <si>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</si>
  <si>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</si>
  <si>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</si>
  <si>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</si>
  <si>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</si>
  <si>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</si>
  <si>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</si>
  <si>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</si>
  <si>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</si>
  <si>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</si>
  <si>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</si>
  <si>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</si>
  <si>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</si>
  <si>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</si>
  <si>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</si>
  <si>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</si>
  <si>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</si>
  <si>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</si>
  <si>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</si>
  <si>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</si>
  <si>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</si>
  <si>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</si>
  <si>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</si>
  <si>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</si>
  <si>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</si>
  <si>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</si>
  <si>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</si>
  <si>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</si>
  <si>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</si>
  <si>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</si>
  <si>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</si>
  <si>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</si>
  <si>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</si>
  <si>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</si>
  <si>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</si>
  <si>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</si>
  <si>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</si>
  <si>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</si>
  <si>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</si>
  <si>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</si>
  <si>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</si>
  <si>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</si>
  <si>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</si>
  <si>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</si>
  <si>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</si>
  <si>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</si>
  <si>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</si>
  <si>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</si>
  <si>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</si>
  <si>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</si>
  <si>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</si>
  <si>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</si>
  <si>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</si>
  <si>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</si>
  <si>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</si>
  <si>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</si>
  <si>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</si>
  <si>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</si>
  <si>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</si>
  <si>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</si>
  <si>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</si>
  <si>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</si>
  <si>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</si>
  <si>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</si>
  <si>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</si>
  <si>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</si>
  <si>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</si>
  <si>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</si>
  <si>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</si>
  <si>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</si>
  <si>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</si>
  <si>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</si>
  <si>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</si>
  <si>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</si>
  <si>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</si>
  <si>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</si>
  <si>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</si>
  <si>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</si>
  <si>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</si>
  <si>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</si>
  <si>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</si>
  <si>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</si>
  <si>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</si>
  <si>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</si>
  <si>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</si>
  <si>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</si>
  <si>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</si>
  <si>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</si>
  <si>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</si>
  <si>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</si>
  <si>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</si>
  <si>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</si>
  <si>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</si>
  <si>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</si>
  <si>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</si>
  <si>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</si>
  <si>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</si>
  <si>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</si>
  <si>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</si>
  <si>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</si>
  <si>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</si>
  <si>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</si>
  <si>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</si>
  <si>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</si>
  <si>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</si>
  <si>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</si>
  <si>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</si>
  <si>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</si>
  <si>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</si>
  <si>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</si>
  <si>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</si>
  <si>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</si>
  <si>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</si>
  <si>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</si>
  <si>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</si>
  <si>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</si>
  <si>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</si>
  <si>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</si>
  <si>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</si>
  <si>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</si>
  <si>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</si>
  <si>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</si>
  <si>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</si>
  <si>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</si>
  <si>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</si>
  <si>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</si>
  <si>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</si>
  <si>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</si>
  <si>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</si>
  <si>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</si>
  <si>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</si>
  <si>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</si>
  <si>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</si>
  <si>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</si>
  <si>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</si>
  <si>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</si>
  <si>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</si>
  <si>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</si>
  <si>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</si>
  <si>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</si>
  <si>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</si>
  <si>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</si>
  <si>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</si>
  <si>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</si>
  <si>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</si>
  <si>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</si>
  <si>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</si>
  <si>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</si>
  <si>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</si>
  <si>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</si>
  <si>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</si>
  <si>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</si>
  <si>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</si>
  <si>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</si>
  <si>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</si>
  <si>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</si>
  <si>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</si>
  <si>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</si>
  <si>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</si>
  <si>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</si>
  <si>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</si>
  <si>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</si>
  <si>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</si>
  <si>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</si>
  <si>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</si>
  <si>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</si>
  <si>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</si>
  <si>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</si>
  <si>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</si>
  <si>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</si>
  <si>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</si>
  <si>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</si>
  <si>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</si>
  <si>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</si>
  <si>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</si>
  <si>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</si>
  <si>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</si>
  <si>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</si>
  <si>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</si>
  <si>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</si>
  <si>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</si>
  <si>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</si>
  <si>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</si>
  <si>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</si>
  <si>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</si>
  <si>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</si>
  <si>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</si>
  <si>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</si>
  <si>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</si>
  <si>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</si>
  <si>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</si>
  <si>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</si>
  <si>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</si>
  <si>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</si>
  <si>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</si>
  <si>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</si>
  <si>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</si>
  <si>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</si>
  <si>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</si>
  <si>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</si>
  <si>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</si>
  <si>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</si>
  <si>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</si>
  <si>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</si>
  <si>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</si>
  <si>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</si>
  <si>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</si>
  <si>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</si>
  <si>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</si>
  <si>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</si>
  <si>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</si>
  <si>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</si>
  <si>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</si>
  <si>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</si>
  <si>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</si>
  <si>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</si>
  <si>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</si>
  <si>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</si>
  <si>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</si>
  <si>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</si>
  <si>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</si>
  <si>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</si>
  <si>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</si>
  <si>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</si>
  <si>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</si>
  <si>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</si>
  <si>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</si>
  <si>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</si>
  <si>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</si>
  <si>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</si>
  <si>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</si>
  <si>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</si>
  <si>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</si>
  <si>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</si>
  <si>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</si>
  <si>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</si>
  <si>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</si>
  <si>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</si>
  <si>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</si>
  <si>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</si>
  <si>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</si>
  <si>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</si>
  <si>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</si>
  <si>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</si>
  <si>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</si>
  <si>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</si>
  <si>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</si>
  <si>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</si>
  <si>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</si>
  <si>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</si>
  <si>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</si>
  <si>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</si>
  <si>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</si>
  <si>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</si>
  <si>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</si>
  <si>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</si>
  <si>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</si>
  <si>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</si>
  <si>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</si>
  <si>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</si>
  <si>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</si>
  <si>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</si>
  <si>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</si>
  <si>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</si>
  <si>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</si>
  <si>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</si>
  <si>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</si>
  <si>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</si>
  <si>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</si>
  <si>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</si>
  <si>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</si>
  <si>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</si>
  <si>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</si>
  <si>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</si>
  <si>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</si>
  <si>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</si>
  <si>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</si>
  <si>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</si>
  <si>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</si>
  <si>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</si>
  <si>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</si>
  <si>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</si>
  <si>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</si>
  <si>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</si>
  <si>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</si>
  <si>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</si>
  <si>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</si>
  <si>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</si>
  <si>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</si>
  <si>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</si>
  <si>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</si>
  <si>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</si>
  <si>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</si>
  <si>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</si>
  <si>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</si>
  <si>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</si>
  <si>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</si>
  <si>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</si>
  <si>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</si>
  <si>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</si>
  <si>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</si>
  <si>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</si>
  <si>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</si>
  <si>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</si>
  <si>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</si>
  <si>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</si>
  <si>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</si>
  <si>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</si>
  <si>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</si>
  <si>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</si>
  <si>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</si>
  <si>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</si>
  <si>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</si>
  <si>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</si>
  <si>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</si>
  <si>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</si>
  <si>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</si>
  <si>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</si>
  <si>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</si>
  <si>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</si>
  <si>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</si>
  <si>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</si>
  <si>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</si>
  <si>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</si>
  <si>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</si>
  <si>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</si>
  <si>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</si>
  <si>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</si>
  <si>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</si>
  <si>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</si>
  <si>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</si>
  <si>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</si>
  <si>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</si>
  <si>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</si>
  <si>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</si>
  <si>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</si>
  <si>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</si>
  <si>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</si>
  <si>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</si>
  <si>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</si>
  <si>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</si>
  <si>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</si>
  <si>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</si>
  <si>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</si>
  <si>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</si>
  <si>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</si>
  <si>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</si>
  <si>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</si>
  <si>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</si>
  <si>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</si>
  <si>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</si>
  <si>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</si>
  <si>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</si>
  <si>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</si>
  <si>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</si>
  <si>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</si>
  <si>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</si>
  <si>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</si>
  <si>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</si>
  <si>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</si>
  <si>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</si>
  <si>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</si>
  <si>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</si>
  <si>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</si>
  <si>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</si>
  <si>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</si>
  <si>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</si>
  <si>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</si>
  <si>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</si>
  <si>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</si>
  <si>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</si>
  <si>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</si>
  <si>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</si>
  <si>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</si>
  <si>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</si>
  <si>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</si>
  <si>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</si>
  <si>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</si>
  <si>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</si>
  <si>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</si>
  <si>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</si>
  <si>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</si>
  <si>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</si>
  <si>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</si>
  <si>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</si>
  <si>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</si>
  <si>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</si>
  <si>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</si>
  <si>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</si>
  <si>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</si>
  <si>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</si>
  <si>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</si>
  <si>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</si>
  <si>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</si>
  <si>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</si>
  <si>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</si>
  <si>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</si>
  <si>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</si>
  <si>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</si>
  <si>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</si>
  <si>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</si>
  <si>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</si>
  <si>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</si>
  <si>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</si>
  <si>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</si>
  <si>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</si>
  <si>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</si>
  <si>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</si>
  <si>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</si>
  <si>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</si>
  <si>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</si>
  <si>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</si>
  <si>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</si>
  <si>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</si>
  <si>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</si>
  <si>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</si>
  <si>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</si>
  <si>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</si>
  <si>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</si>
  <si>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</si>
  <si>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</si>
  <si>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</si>
  <si>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</si>
  <si>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</si>
  <si>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</si>
  <si>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</si>
  <si>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</si>
  <si>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</si>
  <si>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</si>
  <si>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</si>
  <si>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</si>
  <si>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</si>
  <si>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</si>
  <si>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</si>
  <si>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</si>
  <si>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</si>
  <si>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</si>
  <si>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</si>
  <si>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</si>
  <si>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</si>
  <si>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</si>
  <si>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</si>
  <si>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</si>
  <si>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</si>
  <si>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</si>
  <si>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</si>
  <si>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</si>
  <si>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</si>
  <si>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</si>
  <si>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</si>
  <si>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</si>
  <si>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</si>
  <si>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</si>
  <si>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</si>
  <si>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</si>
  <si>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</si>
  <si>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</si>
  <si>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</si>
  <si>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</si>
  <si>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</si>
  <si>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</si>
  <si>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</si>
  <si>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</si>
  <si>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</si>
  <si>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</si>
  <si>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</si>
  <si>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</si>
  <si>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</si>
  <si>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</si>
  <si>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</si>
  <si>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</si>
  <si>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</si>
  <si>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</si>
  <si>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</si>
  <si>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</si>
  <si>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</si>
  <si>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</si>
  <si>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</si>
  <si>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</si>
  <si>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</si>
  <si>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</si>
  <si>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</si>
  <si>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</si>
  <si>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</si>
  <si>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</si>
  <si>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</si>
  <si>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</si>
  <si>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</si>
  <si>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</si>
  <si>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</si>
  <si>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</si>
  <si>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</si>
  <si>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</si>
  <si>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</si>
  <si>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</si>
  <si>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</si>
  <si>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</si>
  <si>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</si>
  <si>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</si>
  <si>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</si>
  <si>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</si>
  <si>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</si>
  <si>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</si>
  <si>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</si>
  <si>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</si>
  <si>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</si>
  <si>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</si>
  <si>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</si>
  <si>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</si>
  <si>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</si>
  <si>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</si>
  <si>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</si>
  <si>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</si>
  <si>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</si>
  <si>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</si>
  <si>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</si>
  <si>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</si>
  <si>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</si>
  <si>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</si>
  <si>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</si>
  <si>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</si>
  <si>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</si>
  <si>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</si>
  <si>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</si>
  <si>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</si>
  <si>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</si>
  <si>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</si>
  <si>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</si>
  <si>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</si>
  <si>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</si>
  <si>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</si>
  <si>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</si>
  <si>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</si>
  <si>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</si>
  <si>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</si>
  <si>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</si>
  <si>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</si>
  <si>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</si>
  <si>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</si>
  <si>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</si>
  <si>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</si>
  <si>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</si>
  <si>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</si>
  <si>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</si>
  <si>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</si>
  <si>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</si>
  <si>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</si>
  <si>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</si>
  <si>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</si>
  <si>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</si>
  <si>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</si>
  <si>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</si>
  <si>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</si>
  <si>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</si>
  <si>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</si>
  <si>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</si>
  <si>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</si>
  <si>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</si>
  <si>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</si>
  <si>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</si>
  <si>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</si>
  <si>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</si>
  <si>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</si>
  <si>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</si>
  <si>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</si>
  <si>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</si>
  <si>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</si>
  <si>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</si>
  <si>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</si>
  <si>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</si>
  <si>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</si>
  <si>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</si>
  <si>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</si>
  <si>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</si>
  <si>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</si>
  <si>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</si>
  <si>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</si>
  <si>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</si>
  <si>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</si>
  <si>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</si>
  <si>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</si>
  <si>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</si>
  <si>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</si>
  <si>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</si>
  <si>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</si>
  <si>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</si>
  <si>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</si>
  <si>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</si>
  <si>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</si>
  <si>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</si>
  <si>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</si>
  <si>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</si>
  <si>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</si>
  <si>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</si>
  <si>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</si>
  <si>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</si>
  <si>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</si>
  <si>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</si>
  <si>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</si>
  <si>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</si>
  <si>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</si>
  <si>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</si>
  <si>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</si>
  <si>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</si>
  <si>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</si>
  <si>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</si>
  <si>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</si>
  <si>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</si>
  <si>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</si>
  <si>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</si>
  <si>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</si>
  <si>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</si>
  <si>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</si>
  <si>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</si>
  <si>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</si>
  <si>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</si>
  <si>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</si>
  <si>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</si>
  <si>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</si>
  <si>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</si>
  <si>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</si>
  <si>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</si>
  <si>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</si>
  <si>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</si>
  <si>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</si>
  <si>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</si>
  <si>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</si>
  <si>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</si>
  <si>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</si>
  <si>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</si>
  <si>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</si>
  <si>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</si>
  <si>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</si>
  <si>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</si>
  <si>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</si>
  <si>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</si>
  <si>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</si>
  <si>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</si>
  <si>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</si>
  <si>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</si>
  <si>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</si>
  <si>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</si>
  <si>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</si>
  <si>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</si>
  <si>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</si>
  <si>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</si>
  <si>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</si>
  <si>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</si>
  <si>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</si>
  <si>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</si>
  <si>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</si>
  <si>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</si>
  <si>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</si>
  <si>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</si>
  <si>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</si>
  <si>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</si>
  <si>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</si>
  <si>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</si>
  <si>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</si>
  <si>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</si>
  <si>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</si>
  <si>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</si>
  <si>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</si>
  <si>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</si>
  <si>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</si>
  <si>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</si>
  <si>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</si>
  <si>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</si>
  <si>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</si>
  <si>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</si>
  <si>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</si>
  <si>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</si>
  <si>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</si>
  <si>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</si>
  <si>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</si>
  <si>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</si>
  <si>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</si>
  <si>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</si>
  <si>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</si>
  <si>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</si>
  <si>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</si>
  <si>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</si>
  <si>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</si>
  <si>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</si>
  <si>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</si>
  <si>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</si>
  <si>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</si>
  <si>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</si>
  <si>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</si>
  <si>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</si>
  <si>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</si>
  <si>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</si>
  <si>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</si>
  <si>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</si>
  <si>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</si>
  <si>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</si>
  <si>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</si>
  <si>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</si>
  <si>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</si>
  <si>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</si>
  <si>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</si>
  <si>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</si>
  <si>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</si>
  <si>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</si>
  <si>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</si>
  <si>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</si>
  <si>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</si>
  <si>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</si>
  <si>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</si>
  <si>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</si>
  <si>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</si>
  <si>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</si>
  <si>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</si>
  <si>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</si>
  <si>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</si>
  <si>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</si>
  <si>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</si>
  <si>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</si>
  <si>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</si>
  <si>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</si>
  <si>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</si>
  <si>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</si>
  <si>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</si>
  <si>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</si>
  <si>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</si>
  <si>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</si>
  <si>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</si>
  <si>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</si>
  <si>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</si>
  <si>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</si>
  <si>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</si>
  <si>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</si>
  <si>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</si>
  <si>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</si>
  <si>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</si>
  <si>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</si>
  <si>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</si>
  <si>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</si>
  <si>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</si>
  <si>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</si>
  <si>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</si>
  <si>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</si>
  <si>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</si>
  <si>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</si>
  <si>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</si>
  <si>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</si>
  <si>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</si>
  <si>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</si>
  <si>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</si>
  <si>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</si>
  <si>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</si>
  <si>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</si>
  <si>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</si>
  <si>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</si>
  <si>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</si>
  <si>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</si>
  <si>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</si>
  <si>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</si>
  <si>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</si>
  <si>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</si>
  <si>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</si>
  <si>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</si>
  <si>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</si>
  <si>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</si>
  <si>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</si>
  <si>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</si>
  <si>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</si>
  <si>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</si>
  <si>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</si>
  <si>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</si>
  <si>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</si>
  <si>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</si>
  <si>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</si>
  <si>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</si>
  <si>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</si>
  <si>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</si>
  <si>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</si>
  <si>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</si>
  <si>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</si>
  <si>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</si>
  <si>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</si>
  <si>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</si>
  <si>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</si>
  <si>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</si>
  <si>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</si>
  <si>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</si>
  <si>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</si>
  <si>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</si>
  <si>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</si>
  <si>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</si>
  <si>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</si>
  <si>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</si>
  <si>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</si>
  <si>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</si>
  <si>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</si>
  <si>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</si>
  <si>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</si>
  <si>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</si>
  <si>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</si>
  <si>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</si>
  <si>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</si>
  <si>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</si>
  <si>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</si>
  <si>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</si>
  <si>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</si>
  <si>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</si>
  <si>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</si>
  <si>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</si>
  <si>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</si>
  <si>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</si>
  <si>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</si>
  <si>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</si>
  <si>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</si>
  <si>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</si>
  <si>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</si>
  <si>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</si>
  <si>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</si>
  <si>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</si>
  <si>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</si>
  <si>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</si>
  <si>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</si>
  <si>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</si>
  <si>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</si>
  <si>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</si>
  <si>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</si>
  <si>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</si>
  <si>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</si>
  <si>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</si>
  <si>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</si>
  <si>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</si>
  <si>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</si>
  <si>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</si>
  <si>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</si>
  <si>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</si>
  <si>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</si>
  <si>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</si>
  <si>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</si>
  <si>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</si>
  <si>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</si>
  <si>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</si>
  <si>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</si>
  <si>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</si>
  <si>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</si>
  <si>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</si>
  <si>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</si>
  <si>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</si>
  <si>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</si>
  <si>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</si>
  <si>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</si>
  <si>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</si>
  <si>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</si>
  <si>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</si>
  <si>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</si>
  <si>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</si>
  <si>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</si>
  <si>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</si>
  <si>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</si>
  <si>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</si>
  <si>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</si>
  <si>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</si>
  <si>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</si>
  <si>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</si>
  <si>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</si>
  <si>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</si>
  <si>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</si>
  <si>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</si>
  <si>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</si>
  <si>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</si>
  <si>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</si>
  <si>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</si>
  <si>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</si>
  <si>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</si>
  <si>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</si>
  <si>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</si>
  <si>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</si>
  <si>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</si>
  <si>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</si>
  <si>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</si>
  <si>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</si>
  <si>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</si>
  <si>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</si>
  <si>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</si>
  <si>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</si>
  <si>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</si>
  <si>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</si>
  <si>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</si>
  <si>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</si>
  <si>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</si>
  <si>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</si>
  <si>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</si>
  <si>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</si>
  <si>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</si>
  <si>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</si>
  <si>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</si>
  <si>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</si>
  <si>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</si>
  <si>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</si>
  <si>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</si>
  <si>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</si>
  <si>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</si>
  <si>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</si>
  <si>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</si>
  <si>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</si>
  <si>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</si>
  <si>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</si>
  <si>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</si>
  <si>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</si>
  <si>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</si>
  <si>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</si>
  <si>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</si>
  <si>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</si>
  <si>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</si>
  <si>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</si>
  <si>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</si>
  <si>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</si>
  <si>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</si>
  <si>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</si>
  <si>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</si>
  <si>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</si>
  <si>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</si>
  <si>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</si>
  <si>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</si>
  <si>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</si>
  <si>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</si>
  <si>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</si>
  <si>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</si>
  <si>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</si>
  <si>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</si>
  <si>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</si>
  <si>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</si>
  <si>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</si>
  <si>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</si>
  <si>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</si>
  <si>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</si>
  <si>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</si>
  <si>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</si>
  <si>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</si>
  <si>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</si>
  <si>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</si>
  <si>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</si>
  <si>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</si>
  <si>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</si>
  <si>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</si>
  <si>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</si>
  <si>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</si>
  <si>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</si>
  <si>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</si>
  <si>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</si>
  <si>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</si>
  <si>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</si>
  <si>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</si>
  <si>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</si>
  <si>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</si>
  <si>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</si>
  <si>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</si>
  <si>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</si>
  <si>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</si>
  <si>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</si>
  <si>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</si>
  <si>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</si>
  <si>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</si>
  <si>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</si>
  <si>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</si>
  <si>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</si>
  <si>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</si>
  <si>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</si>
  <si>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</si>
  <si>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</si>
  <si>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</si>
  <si>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</si>
  <si>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</si>
  <si>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</si>
  <si>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</si>
  <si>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</si>
  <si>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</si>
  <si>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</si>
  <si>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</si>
  <si>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</si>
  <si>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</si>
  <si>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</si>
  <si>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</si>
  <si>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</si>
  <si>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</si>
  <si>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</si>
  <si>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</si>
  <si>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</si>
  <si>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</si>
  <si>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</si>
  <si>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</si>
  <si>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</si>
  <si>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</si>
  <si>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</si>
  <si>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</si>
  <si>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</si>
  <si>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</si>
  <si>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</si>
  <si>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</si>
  <si>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</si>
  <si>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</si>
  <si>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</si>
  <si>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</si>
  <si>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</si>
  <si>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</si>
  <si>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</si>
  <si>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</si>
  <si>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</si>
  <si>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</si>
  <si>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</si>
  <si>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</si>
  <si>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</si>
  <si>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</si>
  <si>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</si>
  <si>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</si>
  <si>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</si>
  <si>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</si>
  <si>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</si>
  <si>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</si>
  <si>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</si>
  <si>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</si>
  <si>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</si>
  <si>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</si>
  <si>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</si>
  <si>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</si>
  <si>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</si>
  <si>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</si>
  <si>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</si>
  <si>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</si>
  <si>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</si>
  <si>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</si>
  <si>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</si>
  <si>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</si>
  <si>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</si>
  <si>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</si>
  <si>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</si>
  <si>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</si>
  <si>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</si>
  <si>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</si>
  <si>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</si>
  <si>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</si>
  <si>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</si>
  <si>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</si>
  <si>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</si>
  <si>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</si>
  <si>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</si>
  <si>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</si>
  <si>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</si>
  <si>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</si>
  <si>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</si>
  <si>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</si>
  <si>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</si>
  <si>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</si>
  <si>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</si>
  <si>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</si>
  <si>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</si>
  <si>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</si>
  <si>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</si>
  <si>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</si>
  <si>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</si>
  <si>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</si>
  <si>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</si>
  <si>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</si>
  <si>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</si>
  <si>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</si>
  <si>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</si>
  <si>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</si>
  <si>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</si>
  <si>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</si>
  <si>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</si>
  <si>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</si>
  <si>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</si>
  <si>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</si>
  <si>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</si>
  <si>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</si>
  <si>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</si>
  <si>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</si>
  <si>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</si>
  <si>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</si>
  <si>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</si>
  <si>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</si>
  <si>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</si>
  <si>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</si>
  <si>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</si>
  <si>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</si>
  <si>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</si>
  <si>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</si>
  <si>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</si>
  <si>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</si>
  <si>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</si>
  <si>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</si>
  <si>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</si>
  <si>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</si>
  <si>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</si>
  <si>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</si>
  <si>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</si>
  <si>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</si>
  <si>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</si>
  <si>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</si>
  <si>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</si>
  <si>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</si>
  <si>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</si>
  <si>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</si>
  <si>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</si>
  <si>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</si>
  <si>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</si>
  <si>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</si>
  <si>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</si>
  <si>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</si>
  <si>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</si>
  <si>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</si>
  <si>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</si>
  <si>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</si>
  <si>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</si>
  <si>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</si>
  <si>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</si>
  <si>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</si>
  <si>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</si>
  <si>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</si>
  <si>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</si>
  <si>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</si>
  <si>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</si>
  <si>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</si>
  <si>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</si>
  <si>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</si>
  <si>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</si>
  <si>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</si>
  <si>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</si>
  <si>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</si>
  <si>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</si>
  <si>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</si>
  <si>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</si>
  <si>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</si>
  <si>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</si>
  <si>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</si>
  <si>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</si>
  <si>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</si>
  <si>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</si>
  <si>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</si>
  <si>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</si>
  <si>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</si>
  <si>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</si>
  <si>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</si>
  <si>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</si>
  <si>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</si>
  <si>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</si>
  <si>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</si>
  <si>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</si>
  <si>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</si>
  <si>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</si>
  <si>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</si>
  <si>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</si>
  <si>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</si>
  <si>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</si>
  <si>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</si>
  <si>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</si>
  <si>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</si>
  <si>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</si>
  <si>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</si>
  <si>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</si>
  <si>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</si>
  <si>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</si>
  <si>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</si>
  <si>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</si>
  <si>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</si>
  <si>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</si>
  <si>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</si>
  <si>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</si>
  <si>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</si>
  <si>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</si>
  <si>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</si>
  <si>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</si>
  <si>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</si>
  <si>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</si>
  <si>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</si>
  <si>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</si>
  <si>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</si>
  <si>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</si>
  <si>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</si>
  <si>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</si>
  <si>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</si>
  <si>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</si>
  <si>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</si>
  <si>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</si>
  <si>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</si>
  <si>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</si>
  <si>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</si>
  <si>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</si>
  <si>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</si>
  <si>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</si>
  <si>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</si>
  <si>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</si>
  <si>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</si>
  <si>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</si>
  <si>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</si>
  <si>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</si>
  <si>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</si>
  <si>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</si>
  <si>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</si>
  <si>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</si>
  <si>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</si>
  <si>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</si>
  <si>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</si>
  <si>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</si>
  <si>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</si>
  <si>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</si>
  <si>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</si>
  <si>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</si>
  <si>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</si>
  <si>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</si>
  <si>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</si>
  <si>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</si>
  <si>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</si>
  <si>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</si>
  <si>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</si>
  <si>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</si>
  <si>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</si>
  <si>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</si>
  <si>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</si>
  <si>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</si>
  <si>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</si>
  <si>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</si>
  <si>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</si>
  <si>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</si>
  <si>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</si>
  <si>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</si>
  <si>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</si>
  <si>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</si>
  <si>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</si>
  <si>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</si>
  <si>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</si>
  <si>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</si>
  <si>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</si>
  <si>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</si>
  <si>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</si>
  <si>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</si>
  <si>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</si>
  <si>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</si>
  <si>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</si>
  <si>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</si>
  <si>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</si>
  <si>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</si>
  <si>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</si>
  <si>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</si>
  <si>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</si>
  <si>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</si>
  <si>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</si>
  <si>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</si>
  <si>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</si>
  <si>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</si>
  <si>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</si>
  <si>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</si>
  <si>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</si>
  <si>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</si>
  <si>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</si>
  <si>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</si>
  <si>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</si>
  <si>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</si>
  <si>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</si>
  <si>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</si>
  <si>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</si>
  <si>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</si>
  <si>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</si>
  <si>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</si>
  <si>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</si>
  <si>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</si>
  <si>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</si>
  <si>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</si>
  <si>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</si>
  <si>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</si>
  <si>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</si>
  <si>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</si>
  <si>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</si>
  <si>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</si>
  <si>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</si>
  <si>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</si>
  <si>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</si>
  <si>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</si>
  <si>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</si>
  <si>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</si>
  <si>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</si>
  <si>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</si>
  <si>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</si>
  <si>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</si>
  <si>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</si>
  <si>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</si>
  <si>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</si>
  <si>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</si>
  <si>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</si>
  <si>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</si>
  <si>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</si>
  <si>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</si>
  <si>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</si>
  <si>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</si>
  <si>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</si>
  <si>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</si>
  <si>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</si>
  <si>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</si>
  <si>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</si>
  <si>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</si>
  <si>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</si>
  <si>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</si>
  <si>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</si>
  <si>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</si>
  <si>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</si>
  <si>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</si>
  <si>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</si>
  <si>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</si>
  <si>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</si>
  <si>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</si>
  <si>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</si>
  <si>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</si>
  <si>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</si>
  <si>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</si>
  <si>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</si>
  <si>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</si>
  <si>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</si>
  <si>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</si>
  <si>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</si>
  <si>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</si>
  <si>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</si>
  <si>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</si>
  <si>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</si>
  <si>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</si>
  <si>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</si>
  <si>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</si>
  <si>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</si>
  <si>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</si>
  <si>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</si>
  <si>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</si>
  <si>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</si>
  <si>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</si>
  <si>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</si>
  <si>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</si>
  <si>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</si>
  <si>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</si>
  <si>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</si>
  <si>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</si>
  <si>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</si>
  <si>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</si>
  <si>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</si>
  <si>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</si>
  <si>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</si>
  <si>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</si>
  <si>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</si>
  <si>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</si>
  <si>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</si>
  <si>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</si>
  <si>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</si>
  <si>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</si>
  <si>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</si>
  <si>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</si>
  <si>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</si>
  <si>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</si>
  <si>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</si>
  <si>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</si>
  <si>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</si>
  <si>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</si>
  <si>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</si>
  <si>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</si>
  <si>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</si>
  <si>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</si>
  <si>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</si>
  <si>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</si>
  <si>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</si>
  <si>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</si>
  <si>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</si>
  <si>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</si>
  <si>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</si>
  <si>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</si>
  <si>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</si>
  <si>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</si>
  <si>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</si>
  <si>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</si>
  <si>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</si>
  <si>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</si>
  <si>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</si>
  <si>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</si>
  <si>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</si>
  <si>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</si>
  <si>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</si>
  <si>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</si>
  <si>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</si>
  <si>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</si>
  <si>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</si>
  <si>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</si>
  <si>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</si>
  <si>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</si>
  <si>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</si>
  <si>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</si>
  <si>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</si>
  <si>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</si>
  <si>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</si>
  <si>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</si>
  <si>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</si>
  <si>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</si>
  <si>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</si>
  <si>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</si>
  <si>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</si>
  <si>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</si>
  <si>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</si>
  <si>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</si>
  <si>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</si>
  <si>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</si>
  <si>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</si>
  <si>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</si>
  <si>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</si>
  <si>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</si>
  <si>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</si>
  <si>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</si>
  <si>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</si>
  <si>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</si>
  <si>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</si>
  <si>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</si>
  <si>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</si>
  <si>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</si>
  <si>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</si>
  <si>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</si>
  <si>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</si>
  <si>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</si>
  <si>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</si>
  <si>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</si>
  <si>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</si>
  <si>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</si>
  <si>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</si>
  <si>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</si>
  <si>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</si>
  <si>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</si>
  <si>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</si>
  <si>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</si>
  <si>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</si>
  <si>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</si>
  <si>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</si>
  <si>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</si>
  <si>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</si>
  <si>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</si>
  <si>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</si>
  <si>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</si>
  <si>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</si>
  <si>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</si>
  <si>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</si>
  <si>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</si>
  <si>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</si>
  <si>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</si>
  <si>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</si>
  <si>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</si>
  <si>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</si>
  <si>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</si>
  <si>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</si>
  <si>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</si>
  <si>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</si>
  <si>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</si>
  <si>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</si>
  <si>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</si>
  <si>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</si>
  <si>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</si>
  <si>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</si>
  <si>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</si>
  <si>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</si>
  <si>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</si>
  <si>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</si>
  <si>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</si>
  <si>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</si>
  <si>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</si>
  <si>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</si>
  <si>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</si>
  <si>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</si>
  <si>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</si>
  <si>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</si>
  <si>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</si>
  <si>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</si>
  <si>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</si>
  <si>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</si>
  <si>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</si>
  <si>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</si>
  <si>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</si>
  <si>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</si>
  <si>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</si>
  <si>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</si>
  <si>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</si>
  <si>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</si>
  <si>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</si>
  <si>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</si>
  <si>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</si>
  <si>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</si>
  <si>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</si>
  <si>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</si>
  <si>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</si>
  <si>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</si>
  <si>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</si>
  <si>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</si>
  <si>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</si>
  <si>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</si>
  <si>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</si>
  <si>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</si>
  <si>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</si>
  <si>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</si>
  <si>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</si>
  <si>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</si>
  <si>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</si>
  <si>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</si>
  <si>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</si>
  <si>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</si>
  <si>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</si>
  <si>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</si>
  <si>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</si>
  <si>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</si>
  <si>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</si>
  <si>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</si>
  <si>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</si>
  <si>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</si>
  <si>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</si>
  <si>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</si>
  <si>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</si>
  <si>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</si>
  <si>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</si>
  <si>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</si>
  <si>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</si>
  <si>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</si>
  <si>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</si>
  <si>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</si>
  <si>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</si>
  <si>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</si>
  <si>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</si>
  <si>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</si>
  <si>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</si>
  <si>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</si>
  <si>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</si>
  <si>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</si>
  <si>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</si>
  <si>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</si>
  <si>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</si>
  <si>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</si>
  <si>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</si>
  <si>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</si>
  <si>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</si>
  <si>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</si>
  <si>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</si>
  <si>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</si>
  <si>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</si>
  <si>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</si>
  <si>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</si>
  <si>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</si>
  <si>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</si>
  <si>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</si>
  <si>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</si>
  <si>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</si>
  <si>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</si>
  <si>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</si>
  <si>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</si>
  <si>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</si>
  <si>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</si>
  <si>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</si>
  <si>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</si>
  <si>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</si>
  <si>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</si>
  <si>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</si>
  <si>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</si>
  <si>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</si>
  <si>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</si>
  <si>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</si>
  <si>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</si>
  <si>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</si>
  <si>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</si>
  <si>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</si>
  <si>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</si>
  <si>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</si>
  <si>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</si>
  <si>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</si>
  <si>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</si>
  <si>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</si>
  <si>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</si>
  <si>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</si>
  <si>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</si>
  <si>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</si>
  <si>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</si>
  <si>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</si>
  <si>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</si>
  <si>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</si>
  <si>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</si>
  <si>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</si>
  <si>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</si>
  <si>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</si>
  <si>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</si>
  <si>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</si>
  <si>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</si>
  <si>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</si>
  <si>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</si>
  <si>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</si>
  <si>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</si>
  <si>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</si>
  <si>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</si>
  <si>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</si>
  <si>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</si>
  <si>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</si>
  <si>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</si>
  <si>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</si>
  <si>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</si>
  <si>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</si>
  <si>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</si>
  <si>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</si>
  <si>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</si>
  <si>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</si>
  <si>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</si>
  <si>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</si>
  <si>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</si>
  <si>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</si>
  <si>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</si>
  <si>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</si>
  <si>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</si>
  <si>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</si>
  <si>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</si>
  <si>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</si>
  <si>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</si>
  <si>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</si>
  <si>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</si>
  <si>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</si>
  <si>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</si>
  <si>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</si>
  <si>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</si>
  <si>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</si>
  <si>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</si>
  <si>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</si>
  <si>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</si>
  <si>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</si>
  <si>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</si>
  <si>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</si>
  <si>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</si>
  <si>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</si>
  <si>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</si>
  <si>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</si>
  <si>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</si>
  <si>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</si>
  <si>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</si>
  <si>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</si>
  <si>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</si>
  <si>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</si>
  <si>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</si>
  <si>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</si>
  <si>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</si>
  <si>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</si>
  <si>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</si>
  <si>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</si>
  <si>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</si>
  <si>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</si>
  <si>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</si>
  <si>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</si>
  <si>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</si>
  <si>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</si>
  <si>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</si>
  <si>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</si>
  <si>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</si>
  <si>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</si>
  <si>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</si>
  <si>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</si>
  <si>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</si>
  <si>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</si>
  <si>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</si>
  <si>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</si>
  <si>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</si>
  <si>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</si>
  <si>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</si>
  <si>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</si>
  <si>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</si>
  <si>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</si>
  <si>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</si>
  <si>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</si>
  <si>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</si>
  <si>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</si>
  <si>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</si>
  <si>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</si>
  <si>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</si>
  <si>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</si>
  <si>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</si>
  <si>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</si>
  <si>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</si>
  <si>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</si>
  <si>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</si>
  <si>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</si>
  <si>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</si>
  <si>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</si>
  <si>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</si>
  <si>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</si>
  <si>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</si>
  <si>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</si>
  <si>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</si>
  <si>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</si>
  <si>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</si>
  <si>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</si>
  <si>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</si>
  <si>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</si>
  <si>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</si>
  <si>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</si>
  <si>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</si>
  <si>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</si>
  <si>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</si>
  <si>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</si>
  <si>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</si>
  <si>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</si>
  <si>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</si>
  <si>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</si>
  <si>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</si>
  <si>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</si>
  <si>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</si>
  <si>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</si>
  <si>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</si>
  <si>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</si>
  <si>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</si>
  <si>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</si>
  <si>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</si>
  <si>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</si>
  <si>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</si>
  <si>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</si>
  <si>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</si>
  <si>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</si>
  <si>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</si>
  <si>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</si>
  <si>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</si>
  <si>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</si>
  <si>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</si>
  <si>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</si>
  <si>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</si>
  <si>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</si>
  <si>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</si>
  <si>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</si>
  <si>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</si>
  <si>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</si>
  <si>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</si>
  <si>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</si>
  <si>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</si>
  <si>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</si>
  <si>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</si>
  <si>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</si>
  <si>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</si>
  <si>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</si>
  <si>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</si>
  <si>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</si>
  <si>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</si>
  <si>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</si>
  <si>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</si>
  <si>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</si>
  <si>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</si>
  <si>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</si>
  <si>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</si>
  <si>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</si>
  <si>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</si>
  <si>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</si>
  <si>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</si>
  <si>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</si>
  <si>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</si>
  <si>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</si>
  <si>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</si>
  <si>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</si>
  <si>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</si>
  <si>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</si>
  <si>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</si>
  <si>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</si>
  <si>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</si>
  <si>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</si>
  <si>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</si>
  <si>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</si>
  <si>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</si>
  <si>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</si>
  <si>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</si>
  <si>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</si>
  <si>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</si>
  <si>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</si>
  <si>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</si>
  <si>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</si>
  <si>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</si>
  <si>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</si>
  <si>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</si>
  <si>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</si>
  <si>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</si>
  <si>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</si>
  <si>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</si>
  <si>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</si>
  <si>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</si>
  <si>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</si>
  <si>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</si>
  <si>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</si>
  <si>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</si>
  <si>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</si>
  <si>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</si>
  <si>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</si>
  <si>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</si>
  <si>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</si>
  <si>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</si>
  <si>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</si>
  <si>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</si>
  <si>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</si>
  <si>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</si>
  <si>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</si>
  <si>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</si>
  <si>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</si>
  <si>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</si>
  <si>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</si>
  <si>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</si>
  <si>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</si>
  <si>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</si>
  <si>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</si>
  <si>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</si>
  <si>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</si>
  <si>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</si>
  <si>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</si>
  <si>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</si>
  <si>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</si>
  <si>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</si>
  <si>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</si>
  <si>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</si>
  <si>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</si>
  <si>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</si>
  <si>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</si>
  <si>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</si>
  <si>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</si>
  <si>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</si>
  <si>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</si>
  <si>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</si>
  <si>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</si>
  <si>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</si>
  <si>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</si>
  <si>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</si>
  <si>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</si>
  <si>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</si>
  <si>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</si>
  <si>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</si>
  <si>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</si>
  <si>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</si>
  <si>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</si>
  <si>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</si>
  <si>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</si>
  <si>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</si>
  <si>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</si>
  <si>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</si>
  <si>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</si>
  <si>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</si>
  <si>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</si>
  <si>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</si>
  <si>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</si>
  <si>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</si>
  <si>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</si>
  <si>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</si>
  <si>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</si>
  <si>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</si>
  <si>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</si>
  <si>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</si>
  <si>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</si>
  <si>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</si>
  <si>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</si>
  <si>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</si>
  <si>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</si>
  <si>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</si>
  <si>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</si>
  <si>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</si>
  <si>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</si>
  <si>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</si>
  <si>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</si>
  <si>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</si>
  <si>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</si>
  <si>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</si>
  <si>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</si>
  <si>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</si>
  <si>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</si>
  <si>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</si>
  <si>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</si>
  <si>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</si>
  <si>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</si>
  <si>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</si>
  <si>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</si>
  <si>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</si>
  <si>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</si>
  <si>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</si>
  <si>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</si>
  <si>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</si>
  <si>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</si>
  <si>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</si>
  <si>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</si>
  <si>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</si>
  <si>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</si>
  <si>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</si>
  <si>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</si>
  <si>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</si>
  <si>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</si>
  <si>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</si>
  <si>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</si>
  <si>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</si>
  <si>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</si>
  <si>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</si>
  <si>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</si>
  <si>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</si>
  <si>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</si>
  <si>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</si>
  <si>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</si>
  <si>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</si>
  <si>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</si>
  <si>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</si>
  <si>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</si>
  <si>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</si>
  <si>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</si>
  <si>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</si>
  <si>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</si>
  <si>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</si>
  <si>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</si>
  <si>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</si>
  <si>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</si>
  <si>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</si>
  <si>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</si>
  <si>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</si>
  <si>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</si>
  <si>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</si>
  <si>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</si>
  <si>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</si>
  <si>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</si>
  <si>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</si>
  <si>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</si>
  <si>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</si>
  <si>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</si>
  <si>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</si>
  <si>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</si>
  <si>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</si>
  <si>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</si>
  <si>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</si>
  <si>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</si>
  <si>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</si>
  <si>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</si>
  <si>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</si>
  <si>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</si>
  <si>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</si>
  <si>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</si>
  <si>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</si>
  <si>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</si>
  <si>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</si>
  <si>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</si>
  <si>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</si>
  <si>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</si>
  <si>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</si>
  <si>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</si>
  <si>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</si>
  <si>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</si>
  <si>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</si>
  <si>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</si>
  <si>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</si>
  <si>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</si>
  <si>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</si>
  <si>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</si>
  <si>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</si>
  <si>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</si>
  <si>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</si>
  <si>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</si>
  <si>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</si>
  <si>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</si>
  <si>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</si>
  <si>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</si>
  <si>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</si>
  <si>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</si>
  <si>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</si>
  <si>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</si>
  <si>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</si>
  <si>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</si>
  <si>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</si>
  <si>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</si>
  <si>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</si>
  <si>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</si>
  <si>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</si>
  <si>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</si>
  <si>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</si>
  <si>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</si>
  <si>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</si>
  <si>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</si>
  <si>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</si>
  <si>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</si>
  <si>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</si>
  <si>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</si>
  <si>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</si>
  <si>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</si>
  <si>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</si>
  <si>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</si>
  <si>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</si>
  <si>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</si>
  <si>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</si>
  <si>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</si>
  <si>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</si>
  <si>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</si>
  <si>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</si>
  <si>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</si>
  <si>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</si>
  <si>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</si>
  <si>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</si>
  <si>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</si>
  <si>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</si>
  <si>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</si>
  <si>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</si>
  <si>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</si>
  <si>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</si>
  <si>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</si>
  <si>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</si>
  <si>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</si>
  <si>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</si>
  <si>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</si>
  <si>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</si>
  <si>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</si>
  <si>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</si>
  <si>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</si>
  <si>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</si>
  <si>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</si>
  <si>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</si>
  <si>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</si>
  <si>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</si>
  <si>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</si>
  <si>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</si>
  <si>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</si>
  <si>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</si>
  <si>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</si>
  <si>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</si>
  <si>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</si>
  <si>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</si>
  <si>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</si>
  <si>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</si>
  <si>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</si>
  <si>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</si>
  <si>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</si>
  <si>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</si>
  <si>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</si>
  <si>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</si>
  <si>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</si>
  <si>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</si>
  <si>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</si>
  <si>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</si>
  <si>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</si>
  <si>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</si>
  <si>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</si>
  <si>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</si>
  <si>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</si>
  <si>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</si>
  <si>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</si>
  <si>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</si>
  <si>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</si>
  <si>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</si>
  <si>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</si>
  <si>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</si>
  <si>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</si>
  <si>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</si>
  <si>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</si>
  <si>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</si>
  <si>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</si>
  <si>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</si>
  <si>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</si>
  <si>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</si>
  <si>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</si>
  <si>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</si>
  <si>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</si>
  <si>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</si>
  <si>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</si>
  <si>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</si>
  <si>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</si>
  <si>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</si>
  <si>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</si>
  <si>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</si>
  <si>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</si>
  <si>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</si>
  <si>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</si>
  <si>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</si>
  <si>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</si>
  <si>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</si>
  <si>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</si>
  <si>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</si>
  <si>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</si>
  <si>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</si>
  <si>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</si>
  <si>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</si>
  <si>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</si>
  <si>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</si>
  <si>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</si>
  <si>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</si>
  <si>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</si>
  <si>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</si>
  <si>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</si>
  <si>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</si>
  <si>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</si>
  <si>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</si>
  <si>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</si>
  <si>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</si>
  <si>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</si>
  <si>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</si>
  <si>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</si>
  <si>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</si>
  <si>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</si>
  <si>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</si>
  <si>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</si>
  <si>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</si>
  <si>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</si>
  <si>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</si>
  <si>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</si>
  <si>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</si>
  <si>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</si>
  <si>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</si>
  <si>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</si>
  <si>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</si>
  <si>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</si>
  <si>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</si>
  <si>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</si>
  <si>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</si>
  <si>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</si>
  <si>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</si>
  <si>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</si>
  <si>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</si>
  <si>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</si>
  <si>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</si>
  <si>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</si>
  <si>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</si>
  <si>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</si>
  <si>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</si>
  <si>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</si>
  <si>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</si>
  <si>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</si>
  <si>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</si>
  <si>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</si>
  <si>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</si>
  <si>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</si>
  <si>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</si>
  <si>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</si>
  <si>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</si>
  <si>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</si>
  <si>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</si>
  <si>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</si>
  <si>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</si>
  <si>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</si>
  <si>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</si>
  <si>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</si>
  <si>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</si>
  <si>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</si>
  <si>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</si>
  <si>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</si>
  <si>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</si>
  <si>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</si>
  <si>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</si>
  <si>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</si>
  <si>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</si>
  <si>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</si>
  <si>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</si>
  <si>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</si>
  <si>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</si>
  <si>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</si>
  <si>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</si>
  <si>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</si>
  <si>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</si>
  <si>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</si>
  <si>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</si>
  <si>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</si>
  <si>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</si>
  <si>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</si>
  <si>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</si>
  <si>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</si>
  <si>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</si>
  <si>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</si>
  <si>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</si>
  <si>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</si>
  <si>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</si>
  <si>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</si>
  <si>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</si>
  <si>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</si>
  <si>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</si>
  <si>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</si>
  <si>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</si>
  <si>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</si>
  <si>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</si>
  <si>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</si>
  <si>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</si>
  <si>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</si>
  <si>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</si>
  <si>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</si>
  <si>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</si>
  <si>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</si>
  <si>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</si>
  <si>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</si>
  <si>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</si>
  <si>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</si>
  <si>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</si>
  <si>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</si>
  <si>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</si>
  <si>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</si>
  <si>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</si>
  <si>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</si>
  <si>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</si>
  <si>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</si>
  <si>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</si>
  <si>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</si>
  <si>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</si>
  <si>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</si>
  <si>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</si>
  <si>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</si>
  <si>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</si>
  <si>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</si>
  <si>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</si>
  <si>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</si>
  <si>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</si>
  <si>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</si>
  <si>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</si>
  <si>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</si>
  <si>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</si>
  <si>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</si>
  <si>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</si>
  <si>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</si>
  <si>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</si>
  <si>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</si>
  <si>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</si>
  <si>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</si>
  <si>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</si>
  <si>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</si>
  <si>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</si>
  <si>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</si>
  <si>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</si>
  <si>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</si>
  <si>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</si>
  <si>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</si>
  <si>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</si>
  <si>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</si>
  <si>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</si>
  <si>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</si>
  <si>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</si>
  <si>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</si>
  <si>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</si>
  <si>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</si>
  <si>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</si>
  <si>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</si>
  <si>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</si>
  <si>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</si>
  <si>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</si>
  <si>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</si>
  <si>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</si>
  <si>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</si>
  <si>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</si>
  <si>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</si>
  <si>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</si>
  <si>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</si>
  <si>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</si>
  <si>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</si>
  <si>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</si>
  <si>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</si>
  <si>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</si>
  <si>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</si>
  <si>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</si>
  <si>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</si>
  <si>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</si>
  <si>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</si>
  <si>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</si>
  <si>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</si>
  <si>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</si>
  <si>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</si>
  <si>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</si>
  <si>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</si>
  <si>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</si>
  <si>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</si>
  <si>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</si>
  <si>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</si>
  <si>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</si>
  <si>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</si>
  <si>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</si>
  <si>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</si>
  <si>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</si>
  <si>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</si>
  <si>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</si>
  <si>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</si>
  <si>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</si>
  <si>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</si>
  <si>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</si>
  <si>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</si>
  <si>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</si>
  <si>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</si>
  <si>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</si>
  <si>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</si>
  <si>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</si>
  <si>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</si>
  <si>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</si>
  <si>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</si>
  <si>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</si>
  <si>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</si>
  <si>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</si>
  <si>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</si>
  <si>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</si>
  <si>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</si>
  <si>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</si>
  <si>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</si>
  <si>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</si>
  <si>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</si>
  <si>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</si>
  <si>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</si>
  <si>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</si>
  <si>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</si>
  <si>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</si>
  <si>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</si>
  <si>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</si>
  <si>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</si>
  <si>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</si>
  <si>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</si>
  <si>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</si>
  <si>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</si>
  <si>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</si>
  <si>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</si>
  <si>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</si>
  <si>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</si>
  <si>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</si>
  <si>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</si>
  <si>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</si>
  <si>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</si>
  <si>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</si>
  <si>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</si>
  <si>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</si>
  <si>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</si>
  <si>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</si>
  <si>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</si>
  <si>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</si>
  <si>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</si>
  <si>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</si>
  <si>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</si>
  <si>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</si>
  <si>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</si>
  <si>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</si>
  <si>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</si>
  <si>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</si>
  <si>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</si>
  <si>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</si>
  <si>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</si>
  <si>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</si>
  <si>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</si>
  <si>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</si>
  <si>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</si>
  <si>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</si>
  <si>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</si>
  <si>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</si>
  <si>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</si>
  <si>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</si>
  <si>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</si>
  <si>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</si>
  <si>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</si>
  <si>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</si>
  <si>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</si>
  <si>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</si>
  <si>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</si>
  <si>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</si>
  <si>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</si>
  <si>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</si>
  <si>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</si>
  <si>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</si>
  <si>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</si>
  <si>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</si>
  <si>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</si>
  <si>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</si>
  <si>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</si>
  <si>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</si>
  <si>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</si>
  <si>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</si>
  <si>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</si>
  <si>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</si>
  <si>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</si>
  <si>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</si>
  <si>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</si>
  <si>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</si>
  <si>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</si>
  <si>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</si>
  <si>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</si>
  <si>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</si>
  <si>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</si>
  <si>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</si>
  <si>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</si>
  <si>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</si>
  <si>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</si>
  <si>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</si>
  <si>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</si>
  <si>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</si>
  <si>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</si>
  <si>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</si>
  <si>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</si>
  <si>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</si>
  <si>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</si>
  <si>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</si>
  <si>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</si>
  <si>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</si>
  <si>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</si>
  <si>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</si>
  <si>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</si>
  <si>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</si>
  <si>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</si>
  <si>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</si>
  <si>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</si>
  <si>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</si>
  <si>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</si>
  <si>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</si>
  <si>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</si>
  <si>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</si>
  <si>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</si>
  <si>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</si>
  <si>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</si>
  <si>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</si>
  <si>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</si>
  <si>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</si>
  <si>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</si>
  <si>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</si>
  <si>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</si>
  <si>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</si>
  <si>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</si>
  <si>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</si>
  <si>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</si>
  <si>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</si>
  <si>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</si>
  <si>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</si>
  <si>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</si>
  <si>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</si>
  <si>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</si>
  <si>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</si>
  <si>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</si>
  <si>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</si>
  <si>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</si>
  <si>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</si>
  <si>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</si>
  <si>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</si>
  <si>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</si>
  <si>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</si>
  <si>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</si>
  <si>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</si>
  <si>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</si>
  <si>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</si>
  <si>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</si>
  <si>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</si>
  <si>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</si>
  <si>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</si>
  <si>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</si>
  <si>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</si>
  <si>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</si>
  <si>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</si>
  <si>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</si>
  <si>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</si>
  <si>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</si>
  <si>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</si>
  <si>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</si>
  <si>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</si>
  <si>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</si>
  <si>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</si>
  <si>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</si>
  <si>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</si>
  <si>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</si>
  <si>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</si>
  <si>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</si>
  <si>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</si>
  <si>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</si>
  <si>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</si>
  <si>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</si>
  <si>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</si>
  <si>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</si>
  <si>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</si>
  <si>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</si>
  <si>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</si>
  <si>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</si>
  <si>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</si>
  <si>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</si>
  <si>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</si>
  <si>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</si>
  <si>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</si>
  <si>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</si>
  <si>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</si>
  <si>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</si>
  <si>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</si>
  <si>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</si>
  <si>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</si>
  <si>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</si>
  <si>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</si>
  <si>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</si>
  <si>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</si>
  <si>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</si>
  <si>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</si>
  <si>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</si>
  <si>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</si>
  <si>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</si>
  <si>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</si>
  <si>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</si>
  <si>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</si>
  <si>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</si>
  <si>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</si>
  <si>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</si>
  <si>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</si>
  <si>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</si>
  <si>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</si>
  <si>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</si>
  <si>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</si>
  <si>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</si>
  <si>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</si>
  <si>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</si>
  <si>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</si>
  <si>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</si>
  <si>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</si>
  <si>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</si>
  <si>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</si>
  <si>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</si>
  <si>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</si>
  <si>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</si>
  <si>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</si>
  <si>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</si>
  <si>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</si>
  <si>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</si>
  <si>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</si>
  <si>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</si>
  <si>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</si>
  <si>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</si>
  <si>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</si>
  <si>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</si>
  <si>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</si>
  <si>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</si>
  <si>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</si>
  <si>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</si>
  <si>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</si>
  <si>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</si>
  <si>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</si>
  <si>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</si>
  <si>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</si>
  <si>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</si>
  <si>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</si>
  <si>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</si>
  <si>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</si>
  <si>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</si>
  <si>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</si>
  <si>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</si>
  <si>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</si>
  <si>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</si>
  <si>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</si>
  <si>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</si>
  <si>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</si>
  <si>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</si>
  <si>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</si>
  <si>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</si>
  <si>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</si>
  <si>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</si>
  <si>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</si>
  <si>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</si>
  <si>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</si>
  <si>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</si>
  <si>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</si>
  <si>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</si>
  <si>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</si>
  <si>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</si>
  <si>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</si>
  <si>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</si>
  <si>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</si>
  <si>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</si>
  <si>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</si>
  <si>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</si>
  <si>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</si>
  <si>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</si>
  <si>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</si>
  <si>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</si>
  <si>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</si>
  <si>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</si>
  <si>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</si>
  <si>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</si>
  <si>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</si>
  <si>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</si>
  <si>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</si>
  <si>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</si>
  <si>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</si>
  <si>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</si>
  <si>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</si>
  <si>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</si>
  <si>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</si>
  <si>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</si>
  <si>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</si>
  <si>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</si>
  <si>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</si>
  <si>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</si>
  <si>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</si>
  <si>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</si>
  <si>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</si>
  <si>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</si>
  <si>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</si>
  <si>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</si>
  <si>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</si>
  <si>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</si>
  <si>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</si>
  <si>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</si>
  <si>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</si>
  <si>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</si>
  <si>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</si>
  <si>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</si>
  <si>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</si>
  <si>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</si>
  <si>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</si>
  <si>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</si>
  <si>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</si>
  <si>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</si>
  <si>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</si>
  <si>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</si>
  <si>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</si>
  <si>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</si>
  <si>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</si>
  <si>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</si>
  <si>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</si>
  <si>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</si>
  <si>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</si>
  <si>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</si>
  <si>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</si>
  <si>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</si>
  <si>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</si>
  <si>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</si>
  <si>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</si>
  <si>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</si>
  <si>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</si>
  <si>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</si>
  <si>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</si>
  <si>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</si>
  <si>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</si>
  <si>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</si>
  <si>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</si>
  <si>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</si>
  <si>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</si>
  <si>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</si>
  <si>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</si>
  <si>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</si>
  <si>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</si>
  <si>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</si>
  <si>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</si>
  <si>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</si>
  <si>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</si>
  <si>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</si>
  <si>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</si>
  <si>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</si>
  <si>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</si>
  <si>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</si>
  <si>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</si>
  <si>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</si>
  <si>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</si>
  <si>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</si>
  <si>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</si>
  <si>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</si>
  <si>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</si>
  <si>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</si>
  <si>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</si>
  <si>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</si>
  <si>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</si>
  <si>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</si>
  <si>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</si>
  <si>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</si>
  <si>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</si>
  <si>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</si>
  <si>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</si>
  <si>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</si>
  <si>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</si>
  <si>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</si>
  <si>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</si>
  <si>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</si>
  <si>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</si>
  <si>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</si>
  <si>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</si>
  <si>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</si>
  <si>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</si>
  <si>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</si>
  <si>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</si>
  <si>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</si>
  <si>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</si>
  <si>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</si>
  <si>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</si>
  <si>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</si>
  <si>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</si>
  <si>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</si>
  <si>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</si>
  <si>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</si>
  <si>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</si>
  <si>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</si>
  <si>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</si>
  <si>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</si>
  <si>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</si>
  <si>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</si>
  <si>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</si>
  <si>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</si>
  <si>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</si>
  <si>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</si>
  <si>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</si>
  <si>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</si>
  <si>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</si>
  <si>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</si>
  <si>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</si>
  <si>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</si>
  <si>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</si>
  <si>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</si>
  <si>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</si>
  <si>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</si>
  <si>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</si>
  <si>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</si>
  <si>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</si>
  <si>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</si>
  <si>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</si>
  <si>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</si>
  <si>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</si>
  <si>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</si>
  <si>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</si>
  <si>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</si>
  <si>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</si>
  <si>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</si>
  <si>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</si>
  <si>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</si>
  <si>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</si>
  <si>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</si>
  <si>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</si>
  <si>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</si>
  <si>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</si>
  <si>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</si>
  <si>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</si>
  <si>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</si>
  <si>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</si>
  <si>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</si>
  <si>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</si>
  <si>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</si>
  <si>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</si>
  <si>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</si>
  <si>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</si>
  <si>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</si>
  <si>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</si>
  <si>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</si>
  <si>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</si>
  <si>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</si>
  <si>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</si>
  <si>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</si>
  <si>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</si>
  <si>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</si>
  <si>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</si>
  <si>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</si>
  <si>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</si>
  <si>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</si>
  <si>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</si>
  <si>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</si>
  <si>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</si>
  <si>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</si>
  <si>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</si>
  <si>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</si>
  <si>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</si>
  <si>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</si>
  <si>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</si>
  <si>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</si>
  <si>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</si>
  <si>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</si>
  <si>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</si>
  <si>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</si>
  <si>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</si>
  <si>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</si>
  <si>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</si>
  <si>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</si>
  <si>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</si>
  <si>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</si>
  <si>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</si>
  <si>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</si>
  <si>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</si>
  <si>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</si>
  <si>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</si>
  <si>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</si>
  <si>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</si>
  <si>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</si>
  <si>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</si>
  <si>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</si>
  <si>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</si>
  <si>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</si>
  <si>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</si>
  <si>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</si>
  <si>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</si>
  <si>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</si>
  <si>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</si>
  <si>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</si>
  <si>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</si>
  <si>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</si>
  <si>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</si>
  <si>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</si>
  <si>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</si>
  <si>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</si>
  <si>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</si>
  <si>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</si>
  <si>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</si>
  <si>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</si>
  <si>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</si>
  <si>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</si>
  <si>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</si>
  <si>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</si>
  <si>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</si>
  <si>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</si>
  <si>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</si>
  <si>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</si>
  <si>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</si>
  <si>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</si>
  <si>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</si>
  <si>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</si>
  <si>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</si>
  <si>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</si>
  <si>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</si>
  <si>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</si>
  <si>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</si>
  <si>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</si>
  <si>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</si>
  <si>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</si>
  <si>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</si>
  <si>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</si>
  <si>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</si>
  <si>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</si>
  <si>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</si>
  <si>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</si>
  <si>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</si>
  <si>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</si>
  <si>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</si>
  <si>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</si>
  <si>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</si>
  <si>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</si>
  <si>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</si>
  <si>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</si>
  <si>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</si>
  <si>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</si>
  <si>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</si>
  <si>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</si>
  <si>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</si>
  <si>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</si>
  <si>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</si>
  <si>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</si>
  <si>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</si>
  <si>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</si>
  <si>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</si>
  <si>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</si>
  <si>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</si>
  <si>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</si>
  <si>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</si>
  <si>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</si>
  <si>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</si>
  <si>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</si>
  <si>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</si>
  <si>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</si>
  <si>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</si>
  <si>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</si>
  <si>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</si>
  <si>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</si>
  <si>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</si>
  <si>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</si>
  <si>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</si>
  <si>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</si>
  <si>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</si>
  <si>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</si>
  <si>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</si>
  <si>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</si>
  <si>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</si>
  <si>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</si>
  <si>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</si>
  <si>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</si>
  <si>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</si>
  <si>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</si>
  <si>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</si>
  <si>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</si>
  <si>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</si>
  <si>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</si>
  <si>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</si>
  <si>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</si>
  <si>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</si>
  <si>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</si>
  <si>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</si>
  <si>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</si>
  <si>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</si>
  <si>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</si>
  <si>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</si>
  <si>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</si>
  <si>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</si>
  <si>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</si>
  <si>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</si>
  <si>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</si>
  <si>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</si>
  <si>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</si>
  <si>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</si>
  <si>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</si>
  <si>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</si>
  <si>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</si>
  <si>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</si>
  <si>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</si>
  <si>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</si>
  <si>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</si>
  <si>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</si>
  <si>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</si>
  <si>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</si>
  <si>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</si>
  <si>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</si>
  <si>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</si>
  <si>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</si>
  <si>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</si>
  <si>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</si>
  <si>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</si>
  <si>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</si>
  <si>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</si>
  <si>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</si>
  <si>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</si>
  <si>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</si>
  <si>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</si>
  <si>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</si>
  <si>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</si>
  <si>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</si>
  <si>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</si>
  <si>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</si>
  <si>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</si>
  <si>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</si>
  <si>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</si>
  <si>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</si>
  <si>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</si>
  <si>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</si>
  <si>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</si>
  <si>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</si>
  <si>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</si>
  <si>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</si>
  <si>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</si>
  <si>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</si>
  <si>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</si>
  <si>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</si>
  <si>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</si>
  <si>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</si>
  <si>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</si>
  <si>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</si>
  <si>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</si>
  <si>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</si>
  <si>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</si>
  <si>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</si>
  <si>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</si>
  <si>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</si>
  <si>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</si>
  <si>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</si>
  <si>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</si>
  <si>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</si>
  <si>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</si>
  <si>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</si>
  <si>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</si>
  <si>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</si>
  <si>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</si>
  <si>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</si>
  <si>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</si>
  <si>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</si>
  <si>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</si>
  <si>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</si>
  <si>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</si>
  <si>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</si>
  <si>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</si>
  <si>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</si>
  <si>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</si>
  <si>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</si>
  <si>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</si>
  <si>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</si>
  <si>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</si>
  <si>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</si>
  <si>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</si>
  <si>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</si>
  <si>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</si>
  <si>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</si>
  <si>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</si>
  <si>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</si>
  <si>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</si>
  <si>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</si>
  <si>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</si>
  <si>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</si>
  <si>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</si>
  <si>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</si>
  <si>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</si>
  <si>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</si>
  <si>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</si>
  <si>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</si>
  <si>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</si>
  <si>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</si>
  <si>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</si>
  <si>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</si>
  <si>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</si>
  <si>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</si>
  <si>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</si>
  <si>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</si>
  <si>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</si>
  <si>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</si>
  <si>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</si>
  <si>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</si>
  <si>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</si>
  <si>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</si>
  <si>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</si>
  <si>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</si>
  <si>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</si>
  <si>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</si>
  <si>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</si>
  <si>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</si>
  <si>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</si>
  <si>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</si>
  <si>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</si>
  <si>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</si>
  <si>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</si>
  <si>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</si>
  <si>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</si>
  <si>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</si>
  <si>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</si>
  <si>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</si>
  <si>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</si>
  <si>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</si>
  <si>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</si>
  <si>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</si>
  <si>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</si>
  <si>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</si>
  <si>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</si>
  <si>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</si>
  <si>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</si>
  <si>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</si>
  <si>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</si>
  <si>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</si>
  <si>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</si>
  <si>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</si>
  <si>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</si>
  <si>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</si>
  <si>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</si>
  <si>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</si>
  <si>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</si>
  <si>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</si>
  <si>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</si>
  <si>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</si>
  <si>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</si>
  <si>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</si>
  <si>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</si>
  <si>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</si>
  <si>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</si>
  <si>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</si>
  <si>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</si>
  <si>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</si>
  <si>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</si>
  <si>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</si>
  <si>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</si>
  <si>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</si>
  <si>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</si>
  <si>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</si>
  <si>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</si>
  <si>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</si>
  <si>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</si>
  <si>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</si>
  <si>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</si>
  <si>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</si>
  <si>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</si>
  <si>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</si>
  <si>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</si>
  <si>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</si>
  <si>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</si>
  <si>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</si>
  <si>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</si>
  <si>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</si>
  <si>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</si>
  <si>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</si>
  <si>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</si>
  <si>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</si>
  <si>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</si>
  <si>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</si>
  <si>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</si>
  <si>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</si>
  <si>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</si>
  <si>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</si>
  <si>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</si>
  <si>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</si>
  <si>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</si>
  <si>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</si>
  <si>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</si>
  <si>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</si>
  <si>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</si>
  <si>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</si>
  <si>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</si>
  <si>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</si>
  <si>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</si>
  <si>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</si>
  <si>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</si>
  <si>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</si>
  <si>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</si>
  <si>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</si>
  <si>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</si>
  <si>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</si>
  <si>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</si>
  <si>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</si>
  <si>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</si>
  <si>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</si>
  <si>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</si>
  <si>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</si>
  <si>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</si>
  <si>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</si>
  <si>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</si>
  <si>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</si>
  <si>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</si>
  <si>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</si>
  <si>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</si>
  <si>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</si>
  <si>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</si>
  <si>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</si>
  <si>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</si>
  <si>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</si>
  <si>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</si>
  <si>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</si>
  <si>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</si>
  <si>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</si>
  <si>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</si>
  <si>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</si>
  <si>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</si>
  <si>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</si>
  <si>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</si>
  <si>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</si>
  <si>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</si>
  <si>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</si>
  <si>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</si>
  <si>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</si>
  <si>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</si>
  <si>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</si>
  <si>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</si>
  <si>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</si>
  <si>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</si>
  <si>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</si>
  <si>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</si>
  <si>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</si>
  <si>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</si>
  <si>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</si>
  <si>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</si>
  <si>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</si>
  <si>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</si>
  <si>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</si>
  <si>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</si>
  <si>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</si>
  <si>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</si>
  <si>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</si>
  <si>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</si>
  <si>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</si>
  <si>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</si>
  <si>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</si>
  <si>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</si>
  <si>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</si>
  <si>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</si>
  <si>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</si>
  <si>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</si>
  <si>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</si>
  <si>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</si>
  <si>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</si>
  <si>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</si>
  <si>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</si>
  <si>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</si>
  <si>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</si>
  <si>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</si>
  <si>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</si>
  <si>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</si>
  <si>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</si>
  <si>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</si>
  <si>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</si>
  <si>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</si>
  <si>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</si>
  <si>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</si>
  <si>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</si>
  <si>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</si>
  <si>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</si>
  <si>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</si>
  <si>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</si>
  <si>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</si>
  <si>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</si>
  <si>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</si>
  <si>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</si>
  <si>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</si>
  <si>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</si>
  <si>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</si>
  <si>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</si>
  <si>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</si>
  <si>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</si>
  <si>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</si>
  <si>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</si>
  <si>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</si>
  <si>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</si>
  <si>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</si>
  <si>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</si>
  <si>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</si>
  <si>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</si>
  <si>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</si>
  <si>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</si>
  <si>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</si>
  <si>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</si>
  <si>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</si>
  <si>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</si>
  <si>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</si>
  <si>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</si>
  <si>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</si>
  <si>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</si>
  <si>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</si>
  <si>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</si>
  <si>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</si>
  <si>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</si>
  <si>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</si>
  <si>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</si>
  <si>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</si>
  <si>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</si>
  <si>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</si>
  <si>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</si>
  <si>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</si>
  <si>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</si>
  <si>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</si>
  <si>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</si>
  <si>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</si>
  <si>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</si>
  <si>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</si>
  <si>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</si>
  <si>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</si>
  <si>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</si>
  <si>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</si>
  <si>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</si>
  <si>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</si>
  <si>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</si>
  <si>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</si>
  <si>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</si>
  <si>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</si>
  <si>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</si>
  <si>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</si>
  <si>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</si>
  <si>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</si>
  <si>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</si>
  <si>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</si>
  <si>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</si>
  <si>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</si>
  <si>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</si>
  <si>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</si>
  <si>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</si>
  <si>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</si>
  <si>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</si>
  <si>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</si>
  <si>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</si>
  <si>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</si>
  <si>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</si>
  <si>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</si>
  <si>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</si>
  <si>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</si>
  <si>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</si>
  <si>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</si>
  <si>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</si>
  <si>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</si>
  <si>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</si>
  <si>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</si>
  <si>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</si>
  <si>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</si>
  <si>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</si>
  <si>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</si>
  <si>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</si>
  <si>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</si>
  <si>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</si>
  <si>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</si>
  <si>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</si>
  <si>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</si>
  <si>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</si>
  <si>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</si>
  <si>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</si>
  <si>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</si>
  <si>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</si>
  <si>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</si>
  <si>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</si>
  <si>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</si>
  <si>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</si>
  <si>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</si>
  <si>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</si>
  <si>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</si>
  <si>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</si>
  <si>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</si>
  <si>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</si>
  <si>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</si>
  <si>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</si>
  <si>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</si>
  <si>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</si>
  <si>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</si>
  <si>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</si>
  <si>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</si>
  <si>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</si>
  <si>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</si>
  <si>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</si>
  <si>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</si>
  <si>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</si>
  <si>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</si>
  <si>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</si>
  <si>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</si>
  <si>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</si>
  <si>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</si>
  <si>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</si>
  <si>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</si>
  <si>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</si>
  <si>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</si>
  <si>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</si>
  <si>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</si>
  <si>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</si>
  <si>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</si>
  <si>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</si>
  <si>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</si>
  <si>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</si>
  <si>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</si>
  <si>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</si>
  <si>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</si>
  <si>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</si>
  <si>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</si>
  <si>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</si>
  <si>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</si>
  <si>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</si>
  <si>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</si>
  <si>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</si>
  <si>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</si>
  <si>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</si>
  <si>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</si>
  <si>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</si>
  <si>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</si>
  <si>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</si>
  <si>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</si>
  <si>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</si>
  <si>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</si>
  <si>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</si>
  <si>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</si>
  <si>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</si>
  <si>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</si>
  <si>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</si>
  <si>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</si>
  <si>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</si>
  <si>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</si>
  <si>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</si>
  <si>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</si>
  <si>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</si>
  <si>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</si>
  <si>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</si>
  <si>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</si>
  <si>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</si>
  <si>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</si>
  <si>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</si>
  <si>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</si>
  <si>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</si>
  <si>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</si>
  <si>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</si>
  <si>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</si>
  <si>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</si>
  <si>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</si>
  <si>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</si>
  <si>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</si>
  <si>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</si>
  <si>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</si>
  <si>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</si>
  <si>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</si>
  <si>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</si>
  <si>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</si>
  <si>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</si>
  <si>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</si>
  <si>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</si>
  <si>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</si>
  <si>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</si>
  <si>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</si>
  <si>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</si>
  <si>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</si>
  <si>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</si>
  <si>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</si>
  <si>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</si>
  <si>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</si>
  <si>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</si>
  <si>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</si>
  <si>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</si>
  <si>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</si>
  <si>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</si>
  <si>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</si>
  <si>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</si>
  <si>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</si>
  <si>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</si>
  <si>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</si>
  <si>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</si>
  <si>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</si>
  <si>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</si>
  <si>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</si>
  <si>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</si>
  <si>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</si>
  <si>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</si>
  <si>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</si>
  <si>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</si>
  <si>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</si>
  <si>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</si>
  <si>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</si>
  <si>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</si>
  <si>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</si>
  <si>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</si>
  <si>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</si>
  <si>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</si>
  <si>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</si>
  <si>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</si>
  <si>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</si>
  <si>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</si>
  <si>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</si>
  <si>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</si>
  <si>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</si>
  <si>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</si>
  <si>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</si>
  <si>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</si>
  <si>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</si>
  <si>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</si>
  <si>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</si>
  <si>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</si>
  <si>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</si>
  <si>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</si>
  <si>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</si>
  <si>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</si>
  <si>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</si>
  <si>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</si>
  <si>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</si>
  <si>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</si>
  <si>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</si>
  <si>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</si>
  <si>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</si>
  <si>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</si>
  <si>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</si>
  <si>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</si>
  <si>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</si>
  <si>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</si>
  <si>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</si>
  <si>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</si>
  <si>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</si>
  <si>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</si>
  <si>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</si>
  <si>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</si>
  <si>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</si>
  <si>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</si>
  <si>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</si>
  <si>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</si>
  <si>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</si>
  <si>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</si>
  <si>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</si>
  <si>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</si>
  <si>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</si>
  <si>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</si>
  <si>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</si>
  <si>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</si>
  <si>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</si>
  <si>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</si>
  <si>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</si>
  <si>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</si>
  <si>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</si>
  <si>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</si>
  <si>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</si>
  <si>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</si>
  <si>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</si>
  <si>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</si>
  <si>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</si>
  <si>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</si>
  <si>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</si>
  <si>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</si>
  <si>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</si>
  <si>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</si>
  <si>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</si>
  <si>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</si>
  <si>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</si>
  <si>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</si>
  <si>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</si>
  <si>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</si>
  <si>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</si>
  <si>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</si>
  <si>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</si>
  <si>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</si>
  <si>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</si>
  <si>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</si>
  <si>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</si>
  <si>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</si>
  <si>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</si>
  <si>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</si>
  <si>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</si>
  <si>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</si>
  <si>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</si>
  <si>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</si>
  <si>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</si>
  <si>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</si>
  <si>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</si>
  <si>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</si>
  <si>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</si>
  <si>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</si>
  <si>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</si>
  <si>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</si>
  <si>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</si>
  <si>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</si>
  <si>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</si>
  <si>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</si>
  <si>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</si>
  <si>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</si>
  <si>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</si>
  <si>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</si>
  <si>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</si>
  <si>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</si>
  <si>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</si>
  <si>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</si>
  <si>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</si>
  <si>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</si>
  <si>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</si>
  <si>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</si>
  <si>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</si>
  <si>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</si>
  <si>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</si>
  <si>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</si>
  <si>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</si>
  <si>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</si>
  <si>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</si>
  <si>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</si>
  <si>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</si>
  <si>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</si>
  <si>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</si>
  <si>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</si>
  <si>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</si>
  <si>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</si>
  <si>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</si>
  <si>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</si>
  <si>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</si>
  <si>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</si>
  <si>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</si>
  <si>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</si>
  <si>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</si>
  <si>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</si>
  <si>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</si>
  <si>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</si>
  <si>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</si>
  <si>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</si>
  <si>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</si>
  <si>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</si>
  <si>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</si>
  <si>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</si>
  <si>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</si>
  <si>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</si>
  <si>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</si>
  <si>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</si>
  <si>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</si>
  <si>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</si>
  <si>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</si>
  <si>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</si>
  <si>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</si>
  <si>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</si>
  <si>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</si>
  <si>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</si>
  <si>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</si>
  <si>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</si>
  <si>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</si>
  <si>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</si>
  <si>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</si>
  <si>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</si>
  <si>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</si>
  <si>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</si>
  <si>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</si>
  <si>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</si>
  <si>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</si>
  <si>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</si>
  <si>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</si>
  <si>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</si>
  <si>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</si>
  <si>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</si>
  <si>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</si>
  <si>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</si>
  <si>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</si>
  <si>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</si>
  <si>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</si>
  <si>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</si>
  <si>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</si>
  <si>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</si>
  <si>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</si>
  <si>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</si>
  <si>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</si>
  <si>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</si>
  <si>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</si>
  <si>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</si>
  <si>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</si>
  <si>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</si>
  <si>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</si>
  <si>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</si>
  <si>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</si>
  <si>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</si>
  <si>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</si>
  <si>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</si>
  <si>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</si>
  <si>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</si>
  <si>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</si>
  <si>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</si>
  <si>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</si>
  <si>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</si>
  <si>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</si>
  <si>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</si>
  <si>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</si>
  <si>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</si>
  <si>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</si>
  <si>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</si>
  <si>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</si>
  <si>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</si>
  <si>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</si>
  <si>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</si>
  <si>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</si>
  <si>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</si>
  <si>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</si>
  <si>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</si>
  <si>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</si>
  <si>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</si>
  <si>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</si>
  <si>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</si>
  <si>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</si>
  <si>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</si>
  <si>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</si>
  <si>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</si>
  <si>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</si>
  <si>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</si>
  <si>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</si>
  <si>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</si>
  <si>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</si>
  <si>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</si>
  <si>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</si>
  <si>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</si>
  <si>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</si>
  <si>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</si>
  <si>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</si>
  <si>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</si>
  <si>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</si>
  <si>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</si>
  <si>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</si>
  <si>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</si>
  <si>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</si>
  <si>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</si>
  <si>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</si>
  <si>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</si>
  <si>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</si>
  <si>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</si>
  <si>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</si>
  <si>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</si>
  <si>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</si>
  <si>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</si>
  <si>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</si>
  <si>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</si>
  <si>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</si>
  <si>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</si>
  <si>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</si>
  <si>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</si>
  <si>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</si>
  <si>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</si>
  <si>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</si>
  <si>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</si>
  <si>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</si>
  <si>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</si>
  <si>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</si>
  <si>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</si>
  <si>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</si>
  <si>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</si>
  <si>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</si>
  <si>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</si>
  <si>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</si>
  <si>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</si>
  <si>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</si>
  <si>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</si>
  <si>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</si>
  <si>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</si>
  <si>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</si>
  <si>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</si>
  <si>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</si>
  <si>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</si>
  <si>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</si>
  <si>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</si>
  <si>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</si>
  <si>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</si>
  <si>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</si>
  <si>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</si>
  <si>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</si>
  <si>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</si>
  <si>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</si>
  <si>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</si>
  <si>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</si>
  <si>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</si>
  <si>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</si>
  <si>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</si>
  <si>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</si>
  <si>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</si>
  <si>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</si>
  <si>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</si>
  <si>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</si>
  <si>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</si>
  <si>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</si>
  <si>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</si>
  <si>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</si>
  <si>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</si>
  <si>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</si>
  <si>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</si>
  <si>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</si>
  <si>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</si>
  <si>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</si>
  <si>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</si>
  <si>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</si>
  <si>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</si>
  <si>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</si>
  <si>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</si>
  <si>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</si>
  <si>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</si>
  <si>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</si>
  <si>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</si>
  <si>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</si>
  <si>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</si>
  <si>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</si>
  <si>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</si>
  <si>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</si>
  <si>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</si>
  <si>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</si>
  <si>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</si>
  <si>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</si>
  <si>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</si>
  <si>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</si>
  <si>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</si>
  <si>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</si>
  <si>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</si>
  <si>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</si>
  <si>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</si>
  <si>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</si>
  <si>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</si>
  <si>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</si>
  <si>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</si>
  <si>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</si>
  <si>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</si>
  <si>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</si>
  <si>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</si>
  <si>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</si>
  <si>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</si>
  <si>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</si>
  <si>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</si>
  <si>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</si>
  <si>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</si>
  <si>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</si>
  <si>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</si>
  <si>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</si>
  <si>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</si>
  <si>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</si>
  <si>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</si>
  <si>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</si>
  <si>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</si>
  <si>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</si>
  <si>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</si>
  <si>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</si>
  <si>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</si>
  <si>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</si>
  <si>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</si>
  <si>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</si>
  <si>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</si>
  <si>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</si>
  <si>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</si>
  <si>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</si>
  <si>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</si>
  <si>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</si>
  <si>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</si>
  <si>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</si>
  <si>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</si>
  <si>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</si>
  <si>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</si>
  <si>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</si>
  <si>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</si>
  <si>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</si>
  <si>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</si>
  <si>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</si>
  <si>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</si>
  <si>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</si>
  <si>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</si>
  <si>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</si>
  <si>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</si>
  <si>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</si>
  <si>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</si>
  <si>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</si>
  <si>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</si>
  <si>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</si>
  <si>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</si>
  <si>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</si>
  <si>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</si>
  <si>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</si>
  <si>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</si>
  <si>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</si>
  <si>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</si>
  <si>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</si>
  <si>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</si>
  <si>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</si>
  <si>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</si>
  <si>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</si>
  <si>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</si>
  <si>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</si>
  <si>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</si>
  <si>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</si>
  <si>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</si>
  <si>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</si>
  <si>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</si>
  <si>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</si>
  <si>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</si>
  <si>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</si>
  <si>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</si>
  <si>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</si>
  <si>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</si>
  <si>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</si>
  <si>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</si>
  <si>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</si>
  <si>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</si>
  <si>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</si>
  <si>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</si>
  <si>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</si>
  <si>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</si>
  <si>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</si>
  <si>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</si>
  <si>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</si>
  <si>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</si>
  <si>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</si>
  <si>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</si>
  <si>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</si>
  <si>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</si>
  <si>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</si>
  <si>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</si>
  <si>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</si>
  <si>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</si>
  <si>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</si>
  <si>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</si>
  <si>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</si>
  <si>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</si>
  <si>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</si>
  <si>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</si>
  <si>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</si>
  <si>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</si>
  <si>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</si>
  <si>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</si>
  <si>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</si>
  <si>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</si>
  <si>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</si>
  <si>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</si>
  <si>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</si>
  <si>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</si>
  <si>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</si>
  <si>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</si>
  <si>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</si>
  <si>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</si>
  <si>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</si>
  <si>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</si>
  <si>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</si>
  <si>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</si>
  <si>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</si>
  <si>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</si>
  <si>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</si>
  <si>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</si>
  <si>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</si>
  <si>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</si>
  <si>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</si>
  <si>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</si>
  <si>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</si>
  <si>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</si>
  <si>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</si>
  <si>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</si>
  <si>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</si>
  <si>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</si>
  <si>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</si>
  <si>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</si>
  <si>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</si>
  <si>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</si>
  <si>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</si>
  <si>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</si>
  <si>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</si>
  <si>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</si>
  <si>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</si>
  <si>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</si>
  <si>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</si>
  <si>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</si>
  <si>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</si>
  <si>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</si>
  <si>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</si>
  <si>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</si>
  <si>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</si>
  <si>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</si>
  <si>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</si>
  <si>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</si>
  <si>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</si>
  <si>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</si>
  <si>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</si>
  <si>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</si>
  <si>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</si>
  <si>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</si>
  <si>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</si>
  <si>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</si>
  <si>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</si>
  <si>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</si>
  <si>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</si>
  <si>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</si>
  <si>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</si>
  <si>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</si>
  <si>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</si>
  <si>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</si>
  <si>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</si>
  <si>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</si>
  <si>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</si>
  <si>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</si>
  <si>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</si>
  <si>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</si>
  <si>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</si>
  <si>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</si>
  <si>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</si>
  <si>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</si>
  <si>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</si>
  <si>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</si>
  <si>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</si>
  <si>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</si>
  <si>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</si>
  <si>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</si>
  <si>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</si>
  <si>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</si>
  <si>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</si>
  <si>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</si>
  <si>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</si>
  <si>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</si>
  <si>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</si>
  <si>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</si>
  <si>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</si>
  <si>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</si>
  <si>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</si>
  <si>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</si>
  <si>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</si>
  <si>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</si>
  <si>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</si>
  <si>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</si>
  <si>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</si>
  <si>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</si>
  <si>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</si>
  <si>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</si>
  <si>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</si>
  <si>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</si>
  <si>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</si>
  <si>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</si>
  <si>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</si>
  <si>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</si>
  <si>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</si>
  <si>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</si>
  <si>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</si>
  <si>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</si>
  <si>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</si>
  <si>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</si>
  <si>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</si>
  <si>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</si>
  <si>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</si>
  <si>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</si>
  <si>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</si>
  <si>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</si>
  <si>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</si>
  <si>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</si>
  <si>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</si>
  <si>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</si>
  <si>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</si>
  <si>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</si>
  <si>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</si>
  <si>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</si>
  <si>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</si>
  <si>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</si>
  <si>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</si>
  <si>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</si>
  <si>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</si>
  <si>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</si>
  <si>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</si>
  <si>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</si>
  <si>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</si>
  <si>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</si>
  <si>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</si>
  <si>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</si>
  <si>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</si>
  <si>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</si>
  <si>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</si>
  <si>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</si>
  <si>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</si>
  <si>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</si>
  <si>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</si>
  <si>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</si>
  <si>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</si>
  <si>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</si>
  <si>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</si>
  <si>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</si>
  <si>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</si>
  <si>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</si>
  <si>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</si>
  <si>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</si>
  <si>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</si>
  <si>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</si>
  <si>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</si>
  <si>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</si>
  <si>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</si>
  <si>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</si>
  <si>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</si>
  <si>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</si>
  <si>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</si>
  <si>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</si>
  <si>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</si>
  <si>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</si>
  <si>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</si>
  <si>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</si>
  <si>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</si>
  <si>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</si>
  <si>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</si>
  <si>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</si>
  <si>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</si>
  <si>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</si>
  <si>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</si>
  <si>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</si>
  <si>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</si>
  <si>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</si>
  <si>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</si>
  <si>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</si>
  <si>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</si>
  <si>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</si>
  <si>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</si>
  <si>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</si>
  <si>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</si>
  <si>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</si>
  <si>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</si>
  <si>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</si>
  <si>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</si>
  <si>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</si>
  <si>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</si>
  <si>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</si>
  <si>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</si>
  <si>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</si>
  <si>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</si>
  <si>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</si>
  <si>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</si>
  <si>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</si>
  <si>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</si>
  <si>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</si>
  <si>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</si>
  <si>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</si>
  <si>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</si>
  <si>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</si>
  <si>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</si>
  <si>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</si>
  <si>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</si>
  <si>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</si>
  <si>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</si>
  <si>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</si>
  <si>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</si>
  <si>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</si>
  <si>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</si>
  <si>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</si>
  <si>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</si>
  <si>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</si>
  <si>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</si>
  <si>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</si>
  <si>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</si>
  <si>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</si>
  <si>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</si>
  <si>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</si>
  <si>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</si>
  <si>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</si>
  <si>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</si>
  <si>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</si>
  <si>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</si>
  <si>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</si>
  <si>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</si>
  <si>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</si>
  <si>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</si>
  <si>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</si>
  <si>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</si>
  <si>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</si>
  <si>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</si>
  <si>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</si>
  <si>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</si>
  <si>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</si>
  <si>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</si>
  <si>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</si>
  <si>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</si>
  <si>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</si>
  <si>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</si>
  <si>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</si>
  <si>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</si>
  <si>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</si>
  <si>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</si>
  <si>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</si>
  <si>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</si>
  <si>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</si>
  <si>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</si>
  <si>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</si>
  <si>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</si>
  <si>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</si>
  <si>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</si>
  <si>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</si>
  <si>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</si>
  <si>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</si>
  <si>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</si>
  <si>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</si>
  <si>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</si>
  <si>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</si>
  <si>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</si>
  <si>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</si>
  <si>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</si>
  <si>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</si>
  <si>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</si>
  <si>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</si>
  <si>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</si>
  <si>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</si>
  <si>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</si>
  <si>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</si>
  <si>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</si>
  <si>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</si>
  <si>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</si>
  <si>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</si>
  <si>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</si>
  <si>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</si>
  <si>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</si>
  <si>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</si>
  <si>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</si>
  <si>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</si>
  <si>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</si>
  <si>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</si>
  <si>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</si>
  <si>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</si>
  <si>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</si>
  <si>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</si>
  <si>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</si>
  <si>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</si>
  <si>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</si>
  <si>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</si>
  <si>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</si>
  <si>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</si>
  <si>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</si>
  <si>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</si>
  <si>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</si>
  <si>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</si>
  <si>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</si>
  <si>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</si>
  <si>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</si>
  <si>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</si>
  <si>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</si>
  <si>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</si>
  <si>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</si>
  <si>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</si>
  <si>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</si>
  <si>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</si>
  <si>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</si>
  <si>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</si>
  <si>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</si>
  <si>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</si>
  <si>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</si>
  <si>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</si>
  <si>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</si>
  <si>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</si>
  <si>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</si>
  <si>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</si>
  <si>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</si>
  <si>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</si>
  <si>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</si>
  <si>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</si>
  <si>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</si>
  <si>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</si>
  <si>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</si>
  <si>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</si>
  <si>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</si>
  <si>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</si>
  <si>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</si>
  <si>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</si>
  <si>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</si>
  <si>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</si>
  <si>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</si>
  <si>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</si>
  <si>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</si>
  <si>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</si>
  <si>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</si>
  <si>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</si>
  <si>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</si>
  <si>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</si>
  <si>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</si>
  <si>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</si>
  <si>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</si>
  <si>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</si>
  <si>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</si>
  <si>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</si>
  <si>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</si>
  <si>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</si>
  <si>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</si>
  <si>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</si>
  <si>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</si>
  <si>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</si>
  <si>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</si>
  <si>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</si>
  <si>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</si>
  <si>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</si>
  <si>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</si>
  <si>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</si>
  <si>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</si>
  <si>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</si>
  <si>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</si>
  <si>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</si>
  <si>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</si>
  <si>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</si>
  <si>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</si>
  <si>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</si>
  <si>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</si>
  <si>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</si>
  <si>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</si>
  <si>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</si>
  <si>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</si>
  <si>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</si>
  <si>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</si>
  <si>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</si>
  <si>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</si>
  <si>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</si>
  <si>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</si>
  <si>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</si>
  <si>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</si>
  <si>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</si>
  <si>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</si>
  <si>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</si>
  <si>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</si>
  <si>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</si>
  <si>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</si>
  <si>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</si>
  <si>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</si>
  <si>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</si>
  <si>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</si>
  <si>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</si>
  <si>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</si>
  <si>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</si>
  <si>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</si>
  <si>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</si>
  <si>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</si>
  <si>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</si>
  <si>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</si>
  <si>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</si>
  <si>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</si>
  <si>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</si>
  <si>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</si>
  <si>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</si>
  <si>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</si>
  <si>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</si>
  <si>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</si>
  <si>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</si>
  <si>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</si>
  <si>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</si>
  <si>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</si>
  <si>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</si>
  <si>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</si>
  <si>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</si>
  <si>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</si>
  <si>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</si>
  <si>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</si>
  <si>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</si>
  <si>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</si>
  <si>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</si>
  <si>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</si>
  <si>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</si>
  <si>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</si>
  <si>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</si>
  <si>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</si>
  <si>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</si>
  <si>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</si>
  <si>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</si>
  <si>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</si>
  <si>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</si>
  <si>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</si>
  <si>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</si>
  <si>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</si>
  <si>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</si>
  <si>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</si>
  <si>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</si>
  <si>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</si>
  <si>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</si>
  <si>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</si>
  <si>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</si>
  <si>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</si>
  <si>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</si>
  <si>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</si>
  <si>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</si>
  <si>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</si>
  <si>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</si>
  <si>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</si>
  <si>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</si>
  <si>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</si>
  <si>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</si>
  <si>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</si>
  <si>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</si>
  <si>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</si>
  <si>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</si>
  <si>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</si>
  <si>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</si>
  <si>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</si>
  <si>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</si>
  <si>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</si>
  <si>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</si>
  <si>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</si>
  <si>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</si>
  <si>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</si>
  <si>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</si>
  <si>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</si>
  <si>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</si>
  <si>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</si>
  <si>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</si>
  <si>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</si>
  <si>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</si>
  <si>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</si>
  <si>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</si>
  <si>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</si>
  <si>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</si>
  <si>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</si>
  <si>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</si>
  <si>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</si>
  <si>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</si>
  <si>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</si>
  <si>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</si>
  <si>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</si>
  <si>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</si>
  <si>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</si>
  <si>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</si>
  <si>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</si>
  <si>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</si>
  <si>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</si>
  <si>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</si>
  <si>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</si>
  <si>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</si>
  <si>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</si>
  <si>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</si>
  <si>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</si>
  <si>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</si>
  <si>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</si>
  <si>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</si>
  <si>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</si>
  <si>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</si>
  <si>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</si>
  <si>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</si>
  <si>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</si>
  <si>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</si>
  <si>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</si>
  <si>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</si>
  <si>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</si>
  <si>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</si>
  <si>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</si>
  <si>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</si>
  <si>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</si>
  <si>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</si>
  <si>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</si>
  <si>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</si>
  <si>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</si>
  <si>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</si>
  <si>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</si>
  <si>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</si>
  <si>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</si>
  <si>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</si>
  <si>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</si>
  <si>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</si>
  <si>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</si>
  <si>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</si>
  <si>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</si>
  <si>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</si>
  <si>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</si>
  <si>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</si>
  <si>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</si>
  <si>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</si>
  <si>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</si>
  <si>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</si>
  <si>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</si>
  <si>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</si>
  <si>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</si>
  <si>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</si>
  <si>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</si>
  <si>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</si>
  <si>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</si>
  <si>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</si>
  <si>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</si>
  <si>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</si>
  <si>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</si>
  <si>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</si>
  <si>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</si>
  <si>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</si>
  <si>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</si>
  <si>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</si>
  <si>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</si>
  <si>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</si>
  <si>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</si>
  <si>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</si>
  <si>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</si>
  <si>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</si>
  <si>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</si>
  <si>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</si>
  <si>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</si>
  <si>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</si>
  <si>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</si>
  <si>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</si>
  <si>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</si>
  <si>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</si>
  <si>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</si>
  <si>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</si>
  <si>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</si>
  <si>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</si>
  <si>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</si>
  <si>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</si>
  <si>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</si>
  <si>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</si>
  <si>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</si>
  <si>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</si>
  <si>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</si>
  <si>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</si>
  <si>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</si>
  <si>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</si>
  <si>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</si>
  <si>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</si>
  <si>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</si>
  <si>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</si>
  <si>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</si>
  <si>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</si>
  <si>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</si>
  <si>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</si>
  <si>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</si>
  <si>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</si>
  <si>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</si>
  <si>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</si>
  <si>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</si>
  <si>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</si>
  <si>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</si>
  <si>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</si>
  <si>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</si>
  <si>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</si>
  <si>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</si>
  <si>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</si>
  <si>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</si>
  <si>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</si>
  <si>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</si>
  <si>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</si>
  <si>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</si>
  <si>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</si>
  <si>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</si>
  <si>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</si>
  <si>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</si>
  <si>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</si>
  <si>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</si>
  <si>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</si>
  <si>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</si>
  <si>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</si>
  <si>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</si>
  <si>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</si>
  <si>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</si>
  <si>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</si>
  <si>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</si>
  <si>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</si>
  <si>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</si>
  <si>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</si>
  <si>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</si>
  <si>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</si>
  <si>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</si>
  <si>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</si>
  <si>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</si>
  <si>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</si>
  <si>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</si>
  <si>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</si>
  <si>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</si>
  <si>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</si>
  <si>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</si>
  <si>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</si>
  <si>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</si>
  <si>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</si>
  <si>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</si>
  <si>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</si>
  <si>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</si>
  <si>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</si>
  <si>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</si>
  <si>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</si>
  <si>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</si>
  <si>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</si>
  <si>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</si>
  <si>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</si>
  <si>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</si>
  <si>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</si>
  <si>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</si>
  <si>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</si>
  <si>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</si>
  <si>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</si>
  <si>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</si>
  <si>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</si>
  <si>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</si>
  <si>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</si>
  <si>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</si>
  <si>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</si>
  <si>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</si>
  <si>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</si>
  <si>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</si>
  <si>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</si>
  <si>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</si>
  <si>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</si>
  <si>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</si>
  <si>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</si>
  <si>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</si>
  <si>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</si>
  <si>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</si>
  <si>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</si>
  <si>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</si>
  <si>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</si>
  <si>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</si>
  <si>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</si>
  <si>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</si>
  <si>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</si>
  <si>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</si>
  <si>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</si>
  <si>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</si>
  <si>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</si>
  <si>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</si>
  <si>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</si>
  <si>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</si>
  <si>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</si>
  <si>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</si>
  <si>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</si>
  <si>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</si>
  <si>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</si>
  <si>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</si>
  <si>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</si>
  <si>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</si>
  <si>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</si>
  <si>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</si>
  <si>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</si>
  <si>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</si>
  <si>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</si>
  <si>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</si>
  <si>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</si>
  <si>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</si>
  <si>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</si>
  <si>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</si>
  <si>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</si>
  <si>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</si>
  <si>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</si>
  <si>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</si>
  <si>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</si>
  <si>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</si>
  <si>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</si>
  <si>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</si>
  <si>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</si>
  <si>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</si>
  <si>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</si>
  <si>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</si>
  <si>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</si>
  <si>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</si>
  <si>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</si>
  <si>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</si>
  <si>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</si>
  <si>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</si>
  <si>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</si>
  <si>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</si>
  <si>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</si>
  <si>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</si>
  <si>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</si>
  <si>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</si>
  <si>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</si>
  <si>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</si>
  <si>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</si>
  <si>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</si>
  <si>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</si>
  <si>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</si>
  <si>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</si>
  <si>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</si>
  <si>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</si>
  <si>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</si>
  <si>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</si>
  <si>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</si>
  <si>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</si>
  <si>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</si>
  <si>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</si>
  <si>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</si>
  <si>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</si>
  <si>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</si>
  <si>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</si>
  <si>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</si>
  <si>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</si>
  <si>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</si>
  <si>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</si>
  <si>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</si>
  <si>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</si>
  <si>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</si>
  <si>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</si>
  <si>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</si>
  <si>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</si>
  <si>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</si>
  <si>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</si>
  <si>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</si>
  <si>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</si>
  <si>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</si>
  <si>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</si>
  <si>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</si>
  <si>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</si>
  <si>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</si>
  <si>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</si>
  <si>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</si>
  <si>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</si>
  <si>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</si>
  <si>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</si>
  <si>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</si>
  <si>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</si>
  <si>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</si>
  <si>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</si>
  <si>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</si>
  <si>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</si>
  <si>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</si>
  <si>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</si>
  <si>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</si>
  <si>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</si>
  <si>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</si>
  <si>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</si>
  <si>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</si>
  <si>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</si>
  <si>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</si>
  <si>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</si>
  <si>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</si>
  <si>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</si>
  <si>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</si>
  <si>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</si>
  <si>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</si>
  <si>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</si>
  <si>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</si>
  <si>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</si>
  <si>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</si>
  <si>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</si>
  <si>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</si>
  <si>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</si>
  <si>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</si>
  <si>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</si>
  <si>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</si>
  <si>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</si>
  <si>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</si>
  <si>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</si>
  <si>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</si>
  <si>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</si>
  <si>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</si>
  <si>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</si>
  <si>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</si>
  <si>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</si>
  <si>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</si>
  <si>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</si>
  <si>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</si>
  <si>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</si>
  <si>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</si>
  <si>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</si>
  <si>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</si>
  <si>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</si>
  <si>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</si>
  <si>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</si>
  <si>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</si>
  <si>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</si>
  <si>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</si>
  <si>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</si>
  <si>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</si>
  <si>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</si>
  <si>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</si>
  <si>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</si>
  <si>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</si>
  <si>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</si>
  <si>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</si>
  <si>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</si>
  <si>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</si>
  <si>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</si>
  <si>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</si>
  <si>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</si>
  <si>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</si>
  <si>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</si>
  <si>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</si>
  <si>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</si>
  <si>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</si>
  <si>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</si>
  <si>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</si>
  <si>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</si>
  <si>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</si>
  <si>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</si>
  <si>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</si>
  <si>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</si>
  <si>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</si>
  <si>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</si>
  <si>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</si>
  <si>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</si>
  <si>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</si>
  <si>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</si>
  <si>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</si>
  <si>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</si>
  <si>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</si>
  <si>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</si>
  <si>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</si>
  <si>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</si>
  <si>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</si>
  <si>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</si>
  <si>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</si>
  <si>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</si>
  <si>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</si>
  <si>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</si>
  <si>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</si>
  <si>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</si>
  <si>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</si>
  <si>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</si>
  <si>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</si>
  <si>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</si>
  <si>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</si>
  <si>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</si>
  <si>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</si>
  <si>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</si>
  <si>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</si>
  <si>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</si>
  <si>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</si>
  <si>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</si>
  <si>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</si>
  <si>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</si>
  <si>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</si>
  <si>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</si>
  <si>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</si>
  <si>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</si>
  <si>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</si>
  <si>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</si>
  <si>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</si>
  <si>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</si>
  <si>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</si>
  <si>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</si>
  <si>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</si>
  <si>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</si>
  <si>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</si>
  <si>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</si>
  <si>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</si>
  <si>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</si>
  <si>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</si>
  <si>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</si>
  <si>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</si>
  <si>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</si>
  <si>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</si>
  <si>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</si>
  <si>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</si>
  <si>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</si>
  <si>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</si>
  <si>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</si>
  <si>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</si>
  <si>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</si>
  <si>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</si>
  <si>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</si>
  <si>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</si>
  <si>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</si>
  <si>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</si>
  <si>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</si>
  <si>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</si>
  <si>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</si>
  <si>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</si>
  <si>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</si>
  <si>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</si>
  <si>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</si>
  <si>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</si>
  <si>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</si>
  <si>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</si>
  <si>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</si>
  <si>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</si>
  <si>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</si>
  <si>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</si>
  <si>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</si>
  <si>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</si>
  <si>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</si>
  <si>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</si>
  <si>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</si>
  <si>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</si>
  <si>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</si>
  <si>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</si>
  <si>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</si>
  <si>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</si>
  <si>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</si>
  <si>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</si>
  <si>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</si>
  <si>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</si>
  <si>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</si>
  <si>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</si>
  <si>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</si>
  <si>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</si>
  <si>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</si>
  <si>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</si>
  <si>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</si>
  <si>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</si>
  <si>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</si>
  <si>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</si>
  <si>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</si>
  <si>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</si>
  <si>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</si>
  <si>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</si>
  <si>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</si>
  <si>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</si>
  <si>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</si>
  <si>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</si>
  <si>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</si>
  <si>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</si>
  <si>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</si>
  <si>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</si>
  <si>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</si>
  <si>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</si>
  <si>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</si>
  <si>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</si>
  <si>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</si>
  <si>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</si>
  <si>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</si>
  <si>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</si>
  <si>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</si>
  <si>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</si>
  <si>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</si>
  <si>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</si>
  <si>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</si>
  <si>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</si>
  <si>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</si>
  <si>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</si>
  <si>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</si>
  <si>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</si>
  <si>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</si>
  <si>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</si>
  <si>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</si>
  <si>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</si>
  <si>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</si>
  <si>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</si>
  <si>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</si>
  <si>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</si>
  <si>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</si>
  <si>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</si>
  <si>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</si>
  <si>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</si>
  <si>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</si>
  <si>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</si>
  <si>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</si>
  <si>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</si>
  <si>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</si>
  <si>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</si>
  <si>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</si>
  <si>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</si>
  <si>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</si>
  <si>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</si>
  <si>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</si>
  <si>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</si>
  <si>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</si>
  <si>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</si>
  <si>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</si>
  <si>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</si>
  <si>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</si>
  <si>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</si>
  <si>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</si>
  <si>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</si>
  <si>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</si>
  <si>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</si>
  <si>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</si>
  <si>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</si>
  <si>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</si>
  <si>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</si>
  <si>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</si>
  <si>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</si>
  <si>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</si>
  <si>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</si>
  <si>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</si>
  <si>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</si>
  <si>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</si>
  <si>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</si>
  <si>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</si>
  <si>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</si>
  <si>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</si>
  <si>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</si>
  <si>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</si>
  <si>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</si>
  <si>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</si>
  <si>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</si>
  <si>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</si>
  <si>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</si>
  <si>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</si>
  <si>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</si>
  <si>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</si>
  <si>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</si>
  <si>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</si>
  <si>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</si>
  <si>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</si>
  <si>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</si>
  <si>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</si>
  <si>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</si>
  <si>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</si>
  <si>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</si>
  <si>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</si>
  <si>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</si>
  <si>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</si>
  <si>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</si>
  <si>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</si>
  <si>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</si>
  <si>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</si>
  <si>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</si>
  <si>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</si>
  <si>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</si>
  <si>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</si>
  <si>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</si>
  <si>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</si>
  <si>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</si>
  <si>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</si>
  <si>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</si>
  <si>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</si>
  <si>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</si>
  <si>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</si>
  <si>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</si>
  <si>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</si>
  <si>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</si>
  <si>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</si>
  <si>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</si>
  <si>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</si>
  <si>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</si>
  <si>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</si>
  <si>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</si>
  <si>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</si>
  <si>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</si>
  <si>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</si>
  <si>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</si>
  <si>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</si>
  <si>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</si>
  <si>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</si>
  <si>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</si>
  <si>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</si>
  <si>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</si>
  <si>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</si>
  <si>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</si>
  <si>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</si>
  <si>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</si>
  <si>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</si>
  <si>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</si>
  <si>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</si>
  <si>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</si>
  <si>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</si>
  <si>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</si>
  <si>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</si>
  <si>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</si>
  <si>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</si>
  <si>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</si>
  <si>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</si>
  <si>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</si>
  <si>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</si>
  <si>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</si>
  <si>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</si>
  <si>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</si>
  <si>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</si>
  <si>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</si>
  <si>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</si>
  <si>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</si>
  <si>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</si>
  <si>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</si>
  <si>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</si>
  <si>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</si>
  <si>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</si>
  <si>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</si>
  <si>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</si>
  <si>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</si>
  <si>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</si>
  <si>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</si>
  <si>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</si>
  <si>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</si>
  <si>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</si>
  <si>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</si>
  <si>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</si>
  <si>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</si>
  <si>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</si>
  <si>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</si>
  <si>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</si>
  <si>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</si>
  <si>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</si>
  <si>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</si>
  <si>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</si>
  <si>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</si>
  <si>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</si>
  <si>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</si>
  <si>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</si>
  <si>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</si>
  <si>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</si>
  <si>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</si>
  <si>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</si>
  <si>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</si>
  <si>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</si>
  <si>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</si>
  <si>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</si>
  <si>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</si>
  <si>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</si>
  <si>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</si>
  <si>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</si>
  <si>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</si>
  <si>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</si>
  <si>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</si>
  <si>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</si>
  <si>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</si>
  <si>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</si>
  <si>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</si>
  <si>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</si>
  <si>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</si>
  <si>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</si>
  <si>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</si>
  <si>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</si>
  <si>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</si>
  <si>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</si>
  <si>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</si>
  <si>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</si>
  <si>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</si>
  <si>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</si>
  <si>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</si>
  <si>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</si>
  <si>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</si>
  <si>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</si>
  <si>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</si>
  <si>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</si>
  <si>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</si>
  <si>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</si>
  <si>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</si>
  <si>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</si>
  <si>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</si>
  <si>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</si>
  <si>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</si>
  <si>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</si>
  <si>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</si>
  <si>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</si>
  <si>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</si>
  <si>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</si>
  <si>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</si>
  <si>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</si>
  <si>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</si>
  <si>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</si>
  <si>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</si>
  <si>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</si>
  <si>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</si>
  <si>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</si>
  <si>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</si>
  <si>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</si>
  <si>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</si>
  <si>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</si>
  <si>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</si>
  <si>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</si>
  <si>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</si>
  <si>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</si>
  <si>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</si>
  <si>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</si>
  <si>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</si>
  <si>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</si>
  <si>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</si>
  <si>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</si>
  <si>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</si>
  <si>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</si>
  <si>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</si>
  <si>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</si>
  <si>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</si>
  <si>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</si>
  <si>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</si>
  <si>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</si>
  <si>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</si>
  <si>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</si>
  <si>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</si>
  <si>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</si>
  <si>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</si>
  <si>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</si>
  <si>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</si>
  <si>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</si>
  <si>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</si>
  <si>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</si>
  <si>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</si>
  <si>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</si>
  <si>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</si>
  <si>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</si>
  <si>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</si>
  <si>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</si>
  <si>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</si>
  <si>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</si>
  <si>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</si>
  <si>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</si>
  <si>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</si>
  <si>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</si>
  <si>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</si>
  <si>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</si>
  <si>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</si>
  <si>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</si>
  <si>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</si>
  <si>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</si>
  <si>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</si>
  <si>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</si>
  <si>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</si>
  <si>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</si>
  <si>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</si>
  <si>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</si>
  <si>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</si>
  <si>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</si>
  <si>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</si>
  <si>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</si>
  <si>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</si>
  <si>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</si>
  <si>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</si>
  <si>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</si>
  <si>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</si>
  <si>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</si>
  <si>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</si>
  <si>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</si>
  <si>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</si>
  <si>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</si>
  <si>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</si>
  <si>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</si>
  <si>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</si>
  <si>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</si>
  <si>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</si>
  <si>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</si>
  <si>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</si>
  <si>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</si>
  <si>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</si>
  <si>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</si>
  <si>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</si>
  <si>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</si>
  <si>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</si>
  <si>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</si>
  <si>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</si>
  <si>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</si>
  <si>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</si>
  <si>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</si>
  <si>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</si>
  <si>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</si>
  <si>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</si>
  <si>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</si>
  <si>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</si>
  <si>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</si>
  <si>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</si>
  <si>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</si>
  <si>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</si>
  <si>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</si>
  <si>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</si>
  <si>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</si>
  <si>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</si>
  <si>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</si>
  <si>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</si>
  <si>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</si>
  <si>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</si>
  <si>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</si>
  <si>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</si>
  <si>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</si>
  <si>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</si>
  <si>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</si>
  <si>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</si>
  <si>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</si>
  <si>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</si>
  <si>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</si>
  <si>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</si>
  <si>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</si>
  <si>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</si>
  <si>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</si>
  <si>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</si>
  <si>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</si>
  <si>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</si>
  <si>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</si>
  <si>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</si>
  <si>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</si>
  <si>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</si>
  <si>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</si>
  <si>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</si>
  <si>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</si>
  <si>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</si>
  <si>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</si>
  <si>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</si>
  <si>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</si>
  <si>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</si>
  <si>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</si>
  <si>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</si>
  <si>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</si>
  <si>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</si>
  <si>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</si>
  <si>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</si>
  <si>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</si>
  <si>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</si>
  <si>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</si>
  <si>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</si>
  <si>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</si>
  <si>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</si>
  <si>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</si>
  <si>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</si>
  <si>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</si>
  <si>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</si>
  <si>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</si>
  <si>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</si>
  <si>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</si>
  <si>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</si>
  <si>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</si>
  <si>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</si>
  <si>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</si>
  <si>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</si>
  <si>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</si>
  <si>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</si>
  <si>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</si>
  <si>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</si>
  <si>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</si>
  <si>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</si>
  <si>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</si>
  <si>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</si>
  <si>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</si>
  <si>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</si>
  <si>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</si>
  <si>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</si>
  <si>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</si>
  <si>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</si>
  <si>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</si>
  <si>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</si>
  <si>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</si>
  <si>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</si>
  <si>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</si>
  <si>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</si>
  <si>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</si>
  <si>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</si>
  <si>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</si>
  <si>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</si>
  <si>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</si>
  <si>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</si>
  <si>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</si>
  <si>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</si>
  <si>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</si>
  <si>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</si>
  <si>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</si>
  <si>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</si>
  <si>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</si>
  <si>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</si>
  <si>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</si>
  <si>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</si>
  <si>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</si>
  <si>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</si>
  <si>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</si>
  <si>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</si>
  <si>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</si>
  <si>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</si>
  <si>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</si>
  <si>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</si>
  <si>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</si>
  <si>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</si>
  <si>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</si>
  <si>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</si>
  <si>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</si>
  <si>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</si>
  <si>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</si>
  <si>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</si>
  <si>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</si>
  <si>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</si>
  <si>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</si>
  <si>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</si>
  <si>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</si>
  <si>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</si>
  <si>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</si>
  <si>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</si>
  <si>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</si>
  <si>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</si>
  <si>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</si>
  <si>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</si>
  <si>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</si>
  <si>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</si>
  <si>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</si>
  <si>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</si>
  <si>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</si>
  <si>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</si>
  <si>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</si>
  <si>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</si>
  <si>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</si>
  <si>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</si>
  <si>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</si>
  <si>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</si>
  <si>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</si>
  <si>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</si>
  <si>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</si>
  <si>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</si>
  <si>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</si>
  <si>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</si>
  <si>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</si>
  <si>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</si>
  <si>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</si>
  <si>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</si>
  <si>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</si>
  <si>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</si>
  <si>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</si>
  <si>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</si>
  <si>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</si>
  <si>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</si>
  <si>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</si>
  <si>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</si>
  <si>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</si>
  <si>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</si>
  <si>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</si>
  <si>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</si>
  <si>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</si>
  <si>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</si>
  <si>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</si>
  <si>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</si>
  <si>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</si>
  <si>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</si>
  <si>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</si>
  <si>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</si>
  <si>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</si>
  <si>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</si>
  <si>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</si>
  <si>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</si>
  <si>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</si>
  <si>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</si>
  <si>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</si>
  <si>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</si>
  <si>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</si>
  <si>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</si>
  <si>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</si>
  <si>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</si>
  <si>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</si>
  <si>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</si>
  <si>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</si>
  <si>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</si>
  <si>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</si>
  <si>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</si>
  <si>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</si>
  <si>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</si>
  <si>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</si>
  <si>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</si>
  <si>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</si>
  <si>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</si>
  <si>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</si>
  <si>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</si>
  <si>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</si>
  <si>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</si>
  <si>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</si>
  <si>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</si>
  <si>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</si>
  <si>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</si>
  <si>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</si>
  <si>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</si>
  <si>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</si>
  <si>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</si>
  <si>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</si>
  <si>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</si>
  <si>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</si>
  <si>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</si>
  <si>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</si>
  <si>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</si>
  <si>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</si>
  <si>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</si>
  <si>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</si>
  <si>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</si>
  <si>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</si>
  <si>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</si>
  <si>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</si>
  <si>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</si>
  <si>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</si>
  <si>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</si>
  <si>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</si>
  <si>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</si>
  <si>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</si>
  <si>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</si>
  <si>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</si>
  <si>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</si>
  <si>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</si>
  <si>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</si>
  <si>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</si>
  <si>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</si>
  <si>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</si>
  <si>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</si>
  <si>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</si>
  <si>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</si>
  <si>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</si>
  <si>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</si>
  <si>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</si>
  <si>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</si>
  <si>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</si>
  <si>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</si>
  <si>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</si>
  <si>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</si>
  <si>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</si>
  <si>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</si>
  <si>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</si>
  <si>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</si>
  <si>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</si>
  <si>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</si>
  <si>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</si>
  <si>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</si>
  <si>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</si>
  <si>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</si>
  <si>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</si>
  <si>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</si>
  <si>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</si>
  <si>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</si>
  <si>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</si>
  <si>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</si>
  <si>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</si>
  <si>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</si>
  <si>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</si>
  <si>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</si>
  <si>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</si>
  <si>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</si>
  <si>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</si>
  <si>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</si>
  <si>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</si>
  <si>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</si>
  <si>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</si>
  <si>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</si>
  <si>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</si>
  <si>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</si>
  <si>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</si>
  <si>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</si>
  <si>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</si>
  <si>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</si>
  <si>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</si>
  <si>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</si>
  <si>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</si>
  <si>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</si>
  <si>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</si>
  <si>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</si>
  <si>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</si>
  <si>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</si>
  <si>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</si>
  <si>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</si>
  <si>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</si>
  <si>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</si>
  <si>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</si>
  <si>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</si>
  <si>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</si>
  <si>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</si>
  <si>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</si>
  <si>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</si>
  <si>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</si>
  <si>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</si>
  <si>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</si>
  <si>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</si>
  <si>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</si>
  <si>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</si>
  <si>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</si>
  <si>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</si>
  <si>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</si>
  <si>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</si>
  <si>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</si>
  <si>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</si>
  <si>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</si>
  <si>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</si>
  <si>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</si>
  <si>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</si>
  <si>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</si>
  <si>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</si>
  <si>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</si>
  <si>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</si>
  <si>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</si>
  <si>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</si>
  <si>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</si>
  <si>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</si>
  <si>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</si>
  <si>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</si>
  <si>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</si>
  <si>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</si>
  <si>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</si>
  <si>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</si>
  <si>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</si>
  <si>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</si>
  <si>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</si>
  <si>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</si>
  <si>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</si>
  <si>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</si>
  <si>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</si>
  <si>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</si>
  <si>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</si>
  <si>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</si>
  <si>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</si>
  <si>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</si>
  <si>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</si>
  <si>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</si>
  <si>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</si>
  <si>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</si>
  <si>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</si>
  <si>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</si>
  <si>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</si>
  <si>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</si>
  <si>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</si>
  <si>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</si>
  <si>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</si>
  <si>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</si>
  <si>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</si>
  <si>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</si>
  <si>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</si>
  <si>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</si>
  <si>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</si>
  <si>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</si>
  <si>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</si>
  <si>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</si>
  <si>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</si>
  <si>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</si>
  <si>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</si>
  <si>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</si>
  <si>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</si>
  <si>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</si>
  <si>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</si>
  <si>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</si>
  <si>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</si>
  <si>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</si>
  <si>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</si>
  <si>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</si>
  <si>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</si>
  <si>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</si>
  <si>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</si>
  <si>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</si>
  <si>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</si>
  <si>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</si>
  <si>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</si>
  <si>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</si>
  <si>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</si>
  <si>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</si>
  <si>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</si>
  <si>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</si>
  <si>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</si>
  <si>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</si>
  <si>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</si>
  <si>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</si>
  <si>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</si>
  <si>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</si>
  <si>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</si>
  <si>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</si>
  <si>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</si>
  <si>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</si>
  <si>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</si>
  <si>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</si>
  <si>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</si>
  <si>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</si>
  <si>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</si>
  <si>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</si>
  <si>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</si>
  <si>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</si>
  <si>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</si>
  <si>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</si>
  <si>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</si>
  <si>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</si>
  <si>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</si>
  <si>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</si>
  <si>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</si>
  <si>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</si>
  <si>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</si>
  <si>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</si>
  <si>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</si>
  <si>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</si>
  <si>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</si>
  <si>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</si>
  <si>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</si>
  <si>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</si>
  <si>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</si>
  <si>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</si>
  <si>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</si>
  <si>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</si>
  <si>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</si>
  <si>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</si>
  <si>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</si>
  <si>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</si>
  <si>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</si>
  <si>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</si>
  <si>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</si>
  <si>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</si>
  <si>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</si>
  <si>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</si>
  <si>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</si>
  <si>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</si>
  <si>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</si>
  <si>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</si>
  <si>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</si>
  <si>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</si>
  <si>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</si>
  <si>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</si>
  <si>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</si>
  <si>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</si>
  <si>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</si>
  <si>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</si>
  <si>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</si>
  <si>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</si>
  <si>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</si>
  <si>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</si>
  <si>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</si>
  <si>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</si>
  <si>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</si>
  <si>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</si>
  <si>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</si>
  <si>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</si>
  <si>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</si>
  <si>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</si>
  <si>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</si>
  <si>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</si>
  <si>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</si>
  <si>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</si>
  <si>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</si>
  <si>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</si>
  <si>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</si>
  <si>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</si>
  <si>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</si>
  <si>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</si>
  <si>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</si>
  <si>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</si>
  <si>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</si>
  <si>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</si>
  <si>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</si>
  <si>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</si>
  <si>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</si>
  <si>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</si>
  <si>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</si>
  <si>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</si>
  <si>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</si>
  <si>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</si>
  <si>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</si>
  <si>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</si>
  <si>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</si>
  <si>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</si>
  <si>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</si>
  <si>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</si>
  <si>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</si>
  <si>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</si>
  <si>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</si>
  <si>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</si>
  <si>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</si>
  <si>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</si>
  <si>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</si>
  <si>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</si>
  <si>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</si>
  <si>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</si>
  <si>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</si>
  <si>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</si>
  <si>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</si>
  <si>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</si>
  <si>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</si>
  <si>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</si>
  <si>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</si>
  <si>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</si>
  <si>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</si>
  <si>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</si>
  <si>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</si>
  <si>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</si>
  <si>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</si>
  <si>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</si>
  <si>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</si>
  <si>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</si>
  <si>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</si>
  <si>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</si>
  <si>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</si>
  <si>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</si>
  <si>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</si>
  <si>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</si>
  <si>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</si>
  <si>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</si>
  <si>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</si>
  <si>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</si>
  <si>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</si>
  <si>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</si>
  <si>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</si>
  <si>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</si>
  <si>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</si>
  <si>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</si>
  <si>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</si>
  <si>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</si>
  <si>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</si>
  <si>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</si>
  <si>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</si>
  <si>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</si>
  <si>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</si>
  <si>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</si>
  <si>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</si>
  <si>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</si>
  <si>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</si>
  <si>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</si>
  <si>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</si>
  <si>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</si>
  <si>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</si>
  <si>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</si>
  <si>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</si>
  <si>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</si>
  <si>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</si>
  <si>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</si>
  <si>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</si>
  <si>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</si>
  <si>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</si>
  <si>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</si>
  <si>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</si>
  <si>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</si>
  <si>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</si>
  <si>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</si>
  <si>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</si>
  <si>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</si>
  <si>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</si>
  <si>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</si>
  <si>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</si>
  <si>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</si>
  <si>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</si>
  <si>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</si>
  <si>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</si>
  <si>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</si>
  <si>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</si>
  <si>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</si>
  <si>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</si>
  <si>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</si>
  <si>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</si>
  <si>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</si>
  <si>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</si>
  <si>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</si>
  <si>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</si>
  <si>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</si>
  <si>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</si>
  <si>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</si>
  <si>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</si>
  <si>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</si>
  <si>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</si>
  <si>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</si>
  <si>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</si>
  <si>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</si>
  <si>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</si>
  <si>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</si>
  <si>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</si>
  <si>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</si>
  <si>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</si>
  <si>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</si>
  <si>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</si>
  <si>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</si>
  <si>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</si>
  <si>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</si>
  <si>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</si>
  <si>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</si>
  <si>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</si>
  <si>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</si>
  <si>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</si>
  <si>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</si>
  <si>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</si>
  <si>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</si>
  <si>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</si>
  <si>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</si>
  <si>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</si>
  <si>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</si>
  <si>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</si>
  <si>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</si>
  <si>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</si>
  <si>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</si>
  <si>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</si>
  <si>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</si>
  <si>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</si>
  <si>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</si>
  <si>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</si>
  <si>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</si>
  <si>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</si>
  <si>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</si>
  <si>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</si>
  <si>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</si>
  <si>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</si>
  <si>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</si>
  <si>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</si>
  <si>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</si>
  <si>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</si>
  <si>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</si>
  <si>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</si>
  <si>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</si>
  <si>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</si>
  <si>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</si>
  <si>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</si>
  <si>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</si>
  <si>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</si>
  <si>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</si>
  <si>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</si>
  <si>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</si>
  <si>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</si>
  <si>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</si>
  <si>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</si>
  <si>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</si>
  <si>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</si>
  <si>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</si>
  <si>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</si>
  <si>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</si>
  <si>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</si>
  <si>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</si>
  <si>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</si>
  <si>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</si>
  <si>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</si>
  <si>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</si>
  <si>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</si>
  <si>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</si>
  <si>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</si>
  <si>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</si>
  <si>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</si>
  <si>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</si>
  <si>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</si>
  <si>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</si>
  <si>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</si>
  <si>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</si>
  <si>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</si>
  <si>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</si>
  <si>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</si>
  <si>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</si>
  <si>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</si>
  <si>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</si>
  <si>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</si>
  <si>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</si>
  <si>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</si>
  <si>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</si>
  <si>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</si>
  <si>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</si>
  <si>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</si>
  <si>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</si>
  <si>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</si>
  <si>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</si>
  <si>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</si>
  <si>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</si>
  <si>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</si>
  <si>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</si>
  <si>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</si>
  <si>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</si>
  <si>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</si>
  <si>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</si>
  <si>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</si>
  <si>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</si>
  <si>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</si>
  <si>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</si>
  <si>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</si>
  <si>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</si>
  <si>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</si>
  <si>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</si>
  <si>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</si>
  <si>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</si>
  <si>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</si>
  <si>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</si>
  <si>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</si>
  <si>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</si>
  <si>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</si>
  <si>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</si>
  <si>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</si>
  <si>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</si>
  <si>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</si>
  <si>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</si>
  <si>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</si>
  <si>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</si>
  <si>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</si>
  <si>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</si>
  <si>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</si>
  <si>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</si>
  <si>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</si>
  <si>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</si>
  <si>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</si>
  <si>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</si>
  <si>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</si>
  <si>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</si>
  <si>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</si>
  <si>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</si>
  <si>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</si>
  <si>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</si>
  <si>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</si>
  <si>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</si>
  <si>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</si>
  <si>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</si>
  <si>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</si>
  <si>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</si>
  <si>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</si>
  <si>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</si>
  <si>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</si>
  <si>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</si>
  <si>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</si>
  <si>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</si>
  <si>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</si>
  <si>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</si>
  <si>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</si>
  <si>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</si>
  <si>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</si>
  <si>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</si>
  <si>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</si>
  <si>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</si>
  <si>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</si>
  <si>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</si>
  <si>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</si>
  <si>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</si>
  <si>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</si>
  <si>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</si>
  <si>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</si>
  <si>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</si>
  <si>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</si>
  <si>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</si>
  <si>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</si>
  <si>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</si>
  <si>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</si>
  <si>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</si>
  <si>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</si>
  <si>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</si>
  <si>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</si>
  <si>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</si>
  <si>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</si>
  <si>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</si>
  <si>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</si>
  <si>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</si>
  <si>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</si>
  <si>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</si>
  <si>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</si>
  <si>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</si>
  <si>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</si>
  <si>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</si>
  <si>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</si>
  <si>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</si>
  <si>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</si>
  <si>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</si>
  <si>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</si>
  <si>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</si>
  <si>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</si>
  <si>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</si>
  <si>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</si>
  <si>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</si>
  <si>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</si>
  <si>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</si>
  <si>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</si>
  <si>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</si>
  <si>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</si>
  <si>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</si>
  <si>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</si>
  <si>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</si>
  <si>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</si>
  <si>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</si>
  <si>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</si>
  <si>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</si>
  <si>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</si>
  <si>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</si>
  <si>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</si>
  <si>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</si>
  <si>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</si>
  <si>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</si>
  <si>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</si>
  <si>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</si>
  <si>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</si>
  <si>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</si>
  <si>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</si>
  <si>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</si>
  <si>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</si>
  <si>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</si>
  <si>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</si>
  <si>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</si>
  <si>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</si>
  <si>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</si>
  <si>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</si>
  <si>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</si>
  <si>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</si>
  <si>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</si>
  <si>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</si>
  <si>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</si>
  <si>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</si>
  <si>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</si>
  <si>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</si>
  <si>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</si>
  <si>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</si>
  <si>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</si>
  <si>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</si>
  <si>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</si>
  <si>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</si>
  <si>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</si>
  <si>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</si>
  <si>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</si>
  <si>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</si>
  <si>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</si>
  <si>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</si>
  <si>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</si>
  <si>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</si>
  <si>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</si>
  <si>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</si>
  <si>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</si>
  <si>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</si>
  <si>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</si>
  <si>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</si>
  <si>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</si>
  <si>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</si>
  <si>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</si>
  <si>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</si>
  <si>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</si>
  <si>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</si>
  <si>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</si>
  <si>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</si>
  <si>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</si>
  <si>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</si>
  <si>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</si>
  <si>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</si>
  <si>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</si>
  <si>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</si>
  <si>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</si>
  <si>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</si>
  <si>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</si>
  <si>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</si>
  <si>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</si>
  <si>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</si>
  <si>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</si>
  <si>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</si>
  <si>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</si>
  <si>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</si>
  <si>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</si>
  <si>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</si>
  <si>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</si>
  <si>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</si>
  <si>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</si>
  <si>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</si>
  <si>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</si>
  <si>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</si>
  <si>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</si>
  <si>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</si>
  <si>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</si>
  <si>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</si>
  <si>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</si>
  <si>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</si>
  <si>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</si>
  <si>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</si>
  <si>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</si>
  <si>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</si>
  <si>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</si>
  <si>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</si>
  <si>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</si>
  <si>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</si>
  <si>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</si>
  <si>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</si>
  <si>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</si>
  <si>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</si>
  <si>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</si>
  <si>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</si>
  <si>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</si>
  <si>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</si>
  <si>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</si>
  <si>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</si>
  <si>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</si>
  <si>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</si>
  <si>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</si>
  <si>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</si>
  <si>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</si>
  <si>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</si>
  <si>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</si>
  <si>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</si>
  <si>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</si>
  <si>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</si>
  <si>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</si>
  <si>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</si>
  <si>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</si>
  <si>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</si>
  <si>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</si>
  <si>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</si>
  <si>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</si>
  <si>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</si>
  <si>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</si>
  <si>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</si>
  <si>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</si>
  <si>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</si>
  <si>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</si>
  <si>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</si>
  <si>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</si>
  <si>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</si>
  <si>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</si>
  <si>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</si>
  <si>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</si>
  <si>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</si>
  <si>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</si>
  <si>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</si>
  <si>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</si>
  <si>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</si>
  <si>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</si>
  <si>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</si>
  <si>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</si>
  <si>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</si>
  <si>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</si>
  <si>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</si>
  <si>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</si>
  <si>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</si>
  <si>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</si>
  <si>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</si>
  <si>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</si>
  <si>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</si>
  <si>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</si>
  <si>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</si>
  <si>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</si>
  <si>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</si>
  <si>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</si>
  <si>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</si>
  <si>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</si>
  <si>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</si>
  <si>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</si>
  <si>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</si>
  <si>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</si>
  <si>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</si>
  <si>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</si>
  <si>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</si>
  <si>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</si>
  <si>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</si>
  <si>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</si>
  <si>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</si>
  <si>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</si>
  <si>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</si>
  <si>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</si>
  <si>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</si>
  <si>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</si>
  <si>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</si>
  <si>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</si>
  <si>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</si>
  <si>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</si>
  <si>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</si>
  <si>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</si>
  <si>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</si>
  <si>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</si>
  <si>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</si>
  <si>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</si>
  <si>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</si>
  <si>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</si>
  <si>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</si>
  <si>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</si>
  <si>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</si>
  <si>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</si>
  <si>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</si>
  <si>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</si>
  <si>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</si>
  <si>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</si>
  <si>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</si>
  <si>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</si>
  <si>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</si>
  <si>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</si>
  <si>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</si>
  <si>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</si>
  <si>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</si>
  <si>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</si>
  <si>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</si>
  <si>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</si>
  <si>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</si>
  <si>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</si>
  <si>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</si>
  <si>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</si>
  <si>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</si>
  <si>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</si>
  <si>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</si>
  <si>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</si>
  <si>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</si>
  <si>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</si>
  <si>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</si>
  <si>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</si>
  <si>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</si>
  <si>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</si>
  <si>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</si>
  <si>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</si>
  <si>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</si>
  <si>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</si>
  <si>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</si>
  <si>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</si>
  <si>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</si>
  <si>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</si>
  <si>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</si>
  <si>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</si>
  <si>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</si>
  <si>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</si>
  <si>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</si>
  <si>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</si>
  <si>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</si>
  <si>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</si>
  <si>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</si>
  <si>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</si>
  <si>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</si>
  <si>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</si>
  <si>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</si>
  <si>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</si>
  <si>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</si>
  <si>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</si>
  <si>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</si>
  <si>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</si>
  <si>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</si>
  <si>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</si>
  <si>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</si>
  <si>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</si>
  <si>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</si>
  <si>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</si>
  <si>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</si>
  <si>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</si>
  <si>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</si>
  <si>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</si>
  <si>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</si>
  <si>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</si>
  <si>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</si>
  <si>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</si>
  <si>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</si>
  <si>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</si>
  <si>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</si>
  <si>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</si>
  <si>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</si>
  <si>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</si>
  <si>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</si>
  <si>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</si>
  <si>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</si>
  <si>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</si>
  <si>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</si>
  <si>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</si>
  <si>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</si>
  <si>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</si>
  <si>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</si>
  <si>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</si>
  <si>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</si>
  <si>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</si>
  <si>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</si>
  <si>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</si>
  <si>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</si>
  <si>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</si>
  <si>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</si>
  <si>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</si>
  <si>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</si>
  <si>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</si>
  <si>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</si>
  <si>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</si>
  <si>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</si>
  <si>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</si>
  <si>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</si>
  <si>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</si>
  <si>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</si>
  <si>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</si>
  <si>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</si>
  <si>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</si>
  <si>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</si>
  <si>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</si>
  <si>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</si>
  <si>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</si>
  <si>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</si>
  <si>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</si>
  <si>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</si>
  <si>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</si>
  <si>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</si>
  <si>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</si>
  <si>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</si>
  <si>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</si>
  <si>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</si>
  <si>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</si>
  <si>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</si>
  <si>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</si>
  <si>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</si>
  <si>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</si>
  <si>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</si>
  <si>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</si>
  <si>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</si>
  <si>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</si>
  <si>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</si>
  <si>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</si>
  <si>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</si>
  <si>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</si>
  <si>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</si>
  <si>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</si>
  <si>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</si>
  <si>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</si>
  <si>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</si>
  <si>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</si>
  <si>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</si>
  <si>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</si>
  <si>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</si>
  <si>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</si>
  <si>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</si>
  <si>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</si>
  <si>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</si>
  <si>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</si>
  <si>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</si>
  <si>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</si>
  <si>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</si>
  <si>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</si>
  <si>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</si>
  <si>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</si>
  <si>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</si>
  <si>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</si>
  <si>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</si>
  <si>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</si>
  <si>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</si>
  <si>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</si>
  <si>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</si>
  <si>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</si>
  <si>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</si>
  <si>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</si>
  <si>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</si>
  <si>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</si>
  <si>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</si>
  <si>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</si>
  <si>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</si>
  <si>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</si>
  <si>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</si>
  <si>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</si>
  <si>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</si>
  <si>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</si>
  <si>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</si>
  <si>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</si>
  <si>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</si>
  <si>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</si>
  <si>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</si>
  <si>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</si>
  <si>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</si>
  <si>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</si>
  <si>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</si>
  <si>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</si>
  <si>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</si>
  <si>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</si>
  <si>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</si>
  <si>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</si>
  <si>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</si>
  <si>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</si>
  <si>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</si>
  <si>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</si>
  <si>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</si>
  <si>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</si>
  <si>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</si>
  <si>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</si>
  <si>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</si>
  <si>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</si>
  <si>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</si>
  <si>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</si>
  <si>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</si>
  <si>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</si>
  <si>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</si>
  <si>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</si>
  <si>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</si>
  <si>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</si>
  <si>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</si>
  <si>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</si>
  <si>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</si>
  <si>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</si>
  <si>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</si>
  <si>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</si>
  <si>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</si>
  <si>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</si>
  <si>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</si>
  <si>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</si>
  <si>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</si>
  <si>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</si>
  <si>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</si>
  <si>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</si>
  <si>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</si>
  <si>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</si>
  <si>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</si>
  <si>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</si>
  <si>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</si>
  <si>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</si>
  <si>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</si>
  <si>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</si>
  <si>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</si>
  <si>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</si>
  <si>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</si>
  <si>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</si>
  <si>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</si>
  <si>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</si>
  <si>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</si>
  <si>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</si>
  <si>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</si>
  <si>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</si>
  <si>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</si>
  <si>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</si>
  <si>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</si>
  <si>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</si>
  <si>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</si>
  <si>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</si>
  <si>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</si>
  <si>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</si>
  <si>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</si>
  <si>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</si>
  <si>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</si>
  <si>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</si>
  <si>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</si>
  <si>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</si>
  <si>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</si>
  <si>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</si>
  <si>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</si>
  <si>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</si>
  <si>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</si>
  <si>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</si>
  <si>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</si>
  <si>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</si>
  <si>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</si>
  <si>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</si>
  <si>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</si>
  <si>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</si>
  <si>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</si>
  <si>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</si>
  <si>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</si>
  <si>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</si>
  <si>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</si>
  <si>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</si>
  <si>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</si>
  <si>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</si>
  <si>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</si>
  <si>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</si>
  <si>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</si>
  <si>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</si>
  <si>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</si>
  <si>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</si>
  <si>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</si>
  <si>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</si>
  <si>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</si>
  <si>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</si>
  <si>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</si>
  <si>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</si>
  <si>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</si>
  <si>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</si>
  <si>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</si>
  <si>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</si>
  <si>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</si>
  <si>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</si>
  <si>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</si>
  <si>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</si>
  <si>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</si>
  <si>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</si>
  <si>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</si>
  <si>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</si>
  <si>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</si>
  <si>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</si>
  <si>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</si>
  <si>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</si>
  <si>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</si>
  <si>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</si>
  <si>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</si>
  <si>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</si>
  <si>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</si>
  <si>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</si>
  <si>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</si>
  <si>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</si>
  <si>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</si>
  <si>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</si>
  <si>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</si>
  <si>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</si>
  <si>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</si>
  <si>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</si>
  <si>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</si>
  <si>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</si>
  <si>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</si>
  <si>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</si>
  <si>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</si>
  <si>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</si>
  <si>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</si>
  <si>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</si>
  <si>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</si>
  <si>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</si>
  <si>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</si>
  <si>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</si>
  <si>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</si>
  <si>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</si>
  <si>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</si>
  <si>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</si>
  <si>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</si>
  <si>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</si>
  <si>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</si>
  <si>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</si>
  <si>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</si>
  <si>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</si>
  <si>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</si>
  <si>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</si>
  <si>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</si>
  <si>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</si>
  <si>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</si>
  <si>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</si>
  <si>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</si>
  <si>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</si>
  <si>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</si>
  <si>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</si>
  <si>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</si>
  <si>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</si>
  <si>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</si>
  <si>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</si>
  <si>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</si>
  <si>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</si>
  <si>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</si>
  <si>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</si>
  <si>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</si>
  <si>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</si>
  <si>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</si>
  <si>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</si>
  <si>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</si>
  <si>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</si>
  <si>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</si>
  <si>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</si>
  <si>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</si>
  <si>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</si>
  <si>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</si>
  <si>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</si>
  <si>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</si>
  <si>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</si>
  <si>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</si>
  <si>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</si>
  <si>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</si>
  <si>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</si>
  <si>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</si>
  <si>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</si>
  <si>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</si>
  <si>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</si>
  <si>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</si>
  <si>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</si>
  <si>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</si>
  <si>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</si>
  <si>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</si>
  <si>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</si>
  <si>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</si>
  <si>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</si>
  <si>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</si>
  <si>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</si>
  <si>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</si>
  <si>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</si>
  <si>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</si>
  <si>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</si>
  <si>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</si>
  <si>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</si>
  <si>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</si>
  <si>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</si>
  <si>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</si>
  <si>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</si>
  <si>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</si>
  <si>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</si>
  <si>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</si>
  <si>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</si>
  <si>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</si>
  <si>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</si>
  <si>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</si>
  <si>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</si>
  <si>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</si>
  <si>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</si>
  <si>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</si>
  <si>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</si>
  <si>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</si>
  <si>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</si>
  <si>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</si>
  <si>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</si>
  <si>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</si>
  <si>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</si>
  <si>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</si>
  <si>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</si>
  <si>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</si>
  <si>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</si>
  <si>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</si>
  <si>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</si>
  <si>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</si>
  <si>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</si>
  <si>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</si>
  <si>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</si>
  <si>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</si>
  <si>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</si>
  <si>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</si>
  <si>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</si>
  <si>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</si>
  <si>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</si>
  <si>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</si>
  <si>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</si>
  <si>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</si>
  <si>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</si>
  <si>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</si>
  <si>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</si>
  <si>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</si>
  <si>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</si>
  <si>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</si>
  <si>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</si>
  <si>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</si>
  <si>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</si>
  <si>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</si>
  <si>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</si>
  <si>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</si>
  <si>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</si>
  <si>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</si>
  <si>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</si>
  <si>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</si>
  <si>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</si>
  <si>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</si>
  <si>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</si>
  <si>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</si>
  <si>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</si>
  <si>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</si>
  <si>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</si>
  <si>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</si>
  <si>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</si>
  <si>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</si>
  <si>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</si>
  <si>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</si>
  <si>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</si>
  <si>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</si>
  <si>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</si>
  <si>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</si>
  <si>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</si>
  <si>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</si>
  <si>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</si>
  <si>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</si>
  <si>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</si>
  <si>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</si>
  <si>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</si>
  <si>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</si>
  <si>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</si>
  <si>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</si>
  <si>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</si>
  <si>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</si>
  <si>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</si>
  <si>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</si>
  <si>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</si>
  <si>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</si>
  <si>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</si>
  <si>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</si>
  <si>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</si>
  <si>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</si>
  <si>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</si>
  <si>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</si>
  <si>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</si>
  <si>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</si>
  <si>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</si>
  <si>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</si>
  <si>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</si>
  <si>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</si>
  <si>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</si>
  <si>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</si>
  <si>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</si>
  <si>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</si>
  <si>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</si>
  <si>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</si>
  <si>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</si>
  <si>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</si>
  <si>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</si>
  <si>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</si>
  <si>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</si>
  <si>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</si>
  <si>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</si>
  <si>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</si>
  <si>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</si>
  <si>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</si>
  <si>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</si>
  <si>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</si>
  <si>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</si>
  <si>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</si>
  <si>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</si>
  <si>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</si>
  <si>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</si>
  <si>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</si>
  <si>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</si>
  <si>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</si>
  <si>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</si>
  <si>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</si>
  <si>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</si>
  <si>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</si>
  <si>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</si>
  <si>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</si>
  <si>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</si>
  <si>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</si>
  <si>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</si>
  <si>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</si>
  <si>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</si>
  <si>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</si>
  <si>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</si>
  <si>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</si>
  <si>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</si>
  <si>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</si>
  <si>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</si>
  <si>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</si>
  <si>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</si>
  <si>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</si>
  <si>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</si>
  <si>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</si>
  <si>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</si>
  <si>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</si>
  <si>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</si>
  <si>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</si>
  <si>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</si>
  <si>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</si>
  <si>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</si>
  <si>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</si>
  <si>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</si>
  <si>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</si>
  <si>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</si>
  <si>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</si>
  <si>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</si>
  <si>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</si>
  <si>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</si>
  <si>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</si>
  <si>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</si>
  <si>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</si>
  <si>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</si>
  <si>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</si>
  <si>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</si>
  <si>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</si>
  <si>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</si>
  <si>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</si>
  <si>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</si>
  <si>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</si>
  <si>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</si>
  <si>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</si>
  <si>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</si>
  <si>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</si>
  <si>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</si>
  <si>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</si>
  <si>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</si>
  <si>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</si>
  <si>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</si>
  <si>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</si>
  <si>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</si>
  <si>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</si>
  <si>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</si>
  <si>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</si>
  <si>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</si>
  <si>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</si>
  <si>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</si>
  <si>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</si>
  <si>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</si>
  <si>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</si>
  <si>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</si>
  <si>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</si>
  <si>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</si>
  <si>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</si>
  <si>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</si>
  <si>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</si>
  <si>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</si>
  <si>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</si>
  <si>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</si>
  <si>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</si>
  <si>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</si>
  <si>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</si>
  <si>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</si>
  <si>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</si>
  <si>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</si>
  <si>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</si>
  <si>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</si>
  <si>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</si>
  <si>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</si>
  <si>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</si>
  <si>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</si>
  <si>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</si>
  <si>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</si>
  <si>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</si>
  <si>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</si>
  <si>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</si>
  <si>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</si>
  <si>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</si>
  <si>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</si>
  <si>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</si>
  <si>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</si>
  <si>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</si>
  <si>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</si>
  <si>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</si>
  <si>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</si>
  <si>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</si>
  <si>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</si>
  <si>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</si>
  <si>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</si>
  <si>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</si>
  <si>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</si>
  <si>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</si>
  <si>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</si>
  <si>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</si>
  <si>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</si>
  <si>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</si>
  <si>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</si>
  <si>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</si>
  <si>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</si>
  <si>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</si>
  <si>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</si>
  <si>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</si>
  <si>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</si>
  <si>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</si>
  <si>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</si>
  <si>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</si>
  <si>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</si>
  <si>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</si>
  <si>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</si>
  <si>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</si>
  <si>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</si>
  <si>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</si>
  <si>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</si>
  <si>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</si>
  <si>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</si>
  <si>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</si>
  <si>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</si>
  <si>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</si>
  <si>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</si>
  <si>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</si>
  <si>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</si>
  <si>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</si>
  <si>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</si>
  <si>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</si>
  <si>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</si>
  <si>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</si>
  <si>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</si>
  <si>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</si>
  <si>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</si>
  <si>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</si>
  <si>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</si>
  <si>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</si>
  <si>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</si>
  <si>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</si>
  <si>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</si>
  <si>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</si>
  <si>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</si>
  <si>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</si>
  <si>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</si>
  <si>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</si>
  <si>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</si>
  <si>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</si>
  <si>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</si>
  <si>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</si>
  <si>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</si>
  <si>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</si>
  <si>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</si>
  <si>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</si>
  <si>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</si>
  <si>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</si>
  <si>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</si>
  <si>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</si>
  <si>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</si>
  <si>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</si>
  <si>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</si>
  <si>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</si>
  <si>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</si>
  <si>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</si>
  <si>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</si>
  <si>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</si>
  <si>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</si>
  <si>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</si>
  <si>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</si>
  <si>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</si>
  <si>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</si>
  <si>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</si>
  <si>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</si>
  <si>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</si>
  <si>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</si>
  <si>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</si>
  <si>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</si>
  <si>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</si>
  <si>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</si>
  <si>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</si>
  <si>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</si>
  <si>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</si>
  <si>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</si>
  <si>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</si>
  <si>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</si>
  <si>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</si>
  <si>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</si>
  <si>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</si>
  <si>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</si>
  <si>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</si>
  <si>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</si>
  <si>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</si>
  <si>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</si>
  <si>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</si>
  <si>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</si>
  <si>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</si>
  <si>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</si>
  <si>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</si>
  <si>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</si>
  <si>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</si>
  <si>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</si>
  <si>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</si>
  <si>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</si>
  <si>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</si>
  <si>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</si>
  <si>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</si>
  <si>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</si>
  <si>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</si>
  <si>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</si>
  <si>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</si>
  <si>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</si>
  <si>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</si>
  <si>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</si>
  <si>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</si>
  <si>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</si>
  <si>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</si>
  <si>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</si>
  <si>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</si>
  <si>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</si>
  <si>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</si>
  <si>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</si>
  <si>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</si>
  <si>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</si>
  <si>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</si>
  <si>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</si>
  <si>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</si>
  <si>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</si>
  <si>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</si>
  <si>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</si>
  <si>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</si>
  <si>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</si>
  <si>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</si>
  <si>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</si>
  <si>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</si>
  <si>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</si>
  <si>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</si>
  <si>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</si>
  <si>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</si>
  <si>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</si>
  <si>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</si>
  <si>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</si>
  <si>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</si>
  <si>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</si>
  <si>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</si>
  <si>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</si>
  <si>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</si>
  <si>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</si>
  <si>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</si>
  <si>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</si>
  <si>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</si>
  <si>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</si>
  <si>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</si>
  <si>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</si>
  <si>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</si>
  <si>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</si>
  <si>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</si>
  <si>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</si>
  <si>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</si>
  <si>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</si>
  <si>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</si>
  <si>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</si>
  <si>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</si>
  <si>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</si>
  <si>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</si>
  <si>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</si>
  <si>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</si>
  <si>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</si>
  <si>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</si>
  <si>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</si>
  <si>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</si>
  <si>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</si>
  <si>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</si>
  <si>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</si>
  <si>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</si>
  <si>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</si>
  <si>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</si>
  <si>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</si>
  <si>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</si>
  <si>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</si>
  <si>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</si>
  <si>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</si>
  <si>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</si>
  <si>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</si>
  <si>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</si>
  <si>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</si>
  <si>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</si>
  <si>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</si>
  <si>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</si>
  <si>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</si>
  <si>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</si>
  <si>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</si>
  <si>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</si>
  <si>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</si>
  <si>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</si>
  <si>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</si>
  <si>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</si>
  <si>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</si>
  <si>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</si>
  <si>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</si>
  <si>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</si>
  <si>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</si>
  <si>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</si>
  <si>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</si>
  <si>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</si>
  <si>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</si>
  <si>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</si>
  <si>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</si>
  <si>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</si>
  <si>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</si>
  <si>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</si>
  <si>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</si>
  <si>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</si>
  <si>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</si>
  <si>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</si>
  <si>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</si>
  <si>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</si>
  <si>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</si>
  <si>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</si>
  <si>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</si>
  <si>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</si>
  <si>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</si>
  <si>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</si>
  <si>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</si>
  <si>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</si>
  <si>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</si>
  <si>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</si>
  <si>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</si>
  <si>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</si>
  <si>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</si>
  <si>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</si>
  <si>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</si>
  <si>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</si>
  <si>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</si>
  <si>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</si>
  <si>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</si>
  <si>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</si>
  <si>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</si>
  <si>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</si>
  <si>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</si>
  <si>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</si>
  <si>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</si>
  <si>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</si>
  <si>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</si>
  <si>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</si>
  <si>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</si>
  <si>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</si>
  <si>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</si>
  <si>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</si>
  <si>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</si>
  <si>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</si>
  <si>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</si>
  <si>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</si>
  <si>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</si>
  <si>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</si>
  <si>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</si>
  <si>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</si>
  <si>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</si>
  <si>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</si>
  <si>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</si>
  <si>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</si>
  <si>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</si>
  <si>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</si>
  <si>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</si>
  <si>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</si>
  <si>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</si>
  <si>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</si>
  <si>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</si>
  <si>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</si>
  <si>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</si>
  <si>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</si>
  <si>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</si>
  <si>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</si>
  <si>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</si>
  <si>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</si>
  <si>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</si>
  <si>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</si>
  <si>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</si>
  <si>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</si>
  <si>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</si>
  <si>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</si>
  <si>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</si>
  <si>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</si>
  <si>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</si>
  <si>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</si>
  <si>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</si>
  <si>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</si>
  <si>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</si>
  <si>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</si>
  <si>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</si>
  <si>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</si>
  <si>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</si>
  <si>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</si>
  <si>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</si>
  <si>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</si>
  <si>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</si>
  <si>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</si>
  <si>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</si>
  <si>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</si>
  <si>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</si>
  <si>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</si>
  <si>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</si>
  <si>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</si>
  <si>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</si>
  <si>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</si>
  <si>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</si>
  <si>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</si>
  <si>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</si>
  <si>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</si>
  <si>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</si>
  <si>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</si>
  <si>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</si>
  <si>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</si>
  <si>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</si>
  <si>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</si>
  <si>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</si>
  <si>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</si>
  <si>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</si>
  <si>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</si>
  <si>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</si>
  <si>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</si>
  <si>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</si>
  <si>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</si>
  <si>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</si>
  <si>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</si>
  <si>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</si>
  <si>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</si>
  <si>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</si>
  <si>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</si>
  <si>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</si>
  <si>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</si>
  <si>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</si>
  <si>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</si>
  <si>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</si>
  <si>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</si>
  <si>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</si>
  <si>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</si>
  <si>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</si>
  <si>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</si>
  <si>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</si>
  <si>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</si>
  <si>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</si>
  <si>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</si>
  <si>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</si>
  <si>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</si>
  <si>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</si>
  <si>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</si>
  <si>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</si>
  <si>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</si>
  <si>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</si>
  <si>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</si>
  <si>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</si>
  <si>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</si>
  <si>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</si>
  <si>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</si>
  <si>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</si>
  <si>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</si>
  <si>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</si>
  <si>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</si>
  <si>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</si>
  <si>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</si>
  <si>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</si>
  <si>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</si>
  <si>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</si>
  <si>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</si>
  <si>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</si>
  <si>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</si>
  <si>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</si>
  <si>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</si>
  <si>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</si>
  <si>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</si>
  <si>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</si>
  <si>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</si>
  <si>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</si>
  <si>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</si>
  <si>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</si>
  <si>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</si>
  <si>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</si>
  <si>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</si>
  <si>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</si>
  <si>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</si>
  <si>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</si>
  <si>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</si>
  <si>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</si>
  <si>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</si>
  <si>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</si>
  <si>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</si>
  <si>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</si>
  <si>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</si>
  <si>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</si>
  <si>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</si>
  <si>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</si>
  <si>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</si>
  <si>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</si>
  <si>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</si>
  <si>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</si>
  <si>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</si>
  <si>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</si>
  <si>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</si>
  <si>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</si>
  <si>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</si>
  <si>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</si>
  <si>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</si>
  <si>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</si>
  <si>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</si>
  <si>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</si>
  <si>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</si>
  <si>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</si>
  <si>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</si>
  <si>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</si>
  <si>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</si>
  <si>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</si>
  <si>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</si>
  <si>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</si>
  <si>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</si>
  <si>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</si>
  <si>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</si>
  <si>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</si>
  <si>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</si>
  <si>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</si>
  <si>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</si>
  <si>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</si>
  <si>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</si>
  <si>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</si>
  <si>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</si>
  <si>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</si>
  <si>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</si>
  <si>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</si>
  <si>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</si>
  <si>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</si>
  <si>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</si>
  <si>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</si>
  <si>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</si>
  <si>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</si>
  <si>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</si>
  <si>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</si>
  <si>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</si>
  <si>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</si>
  <si>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</si>
  <si>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</si>
  <si>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</si>
  <si>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</si>
  <si>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</si>
  <si>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</si>
  <si>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</si>
  <si>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</si>
  <si>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</si>
  <si>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</si>
  <si>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</si>
  <si>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</si>
  <si>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</si>
  <si>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</si>
  <si>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</si>
  <si>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</si>
  <si>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</si>
  <si>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</si>
  <si>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</si>
  <si>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</si>
  <si>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</si>
  <si>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</si>
  <si>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</si>
  <si>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</si>
  <si>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</si>
  <si>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</si>
  <si>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</si>
  <si>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</si>
  <si>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</si>
  <si>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</si>
  <si>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</si>
  <si>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</si>
  <si>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</si>
  <si>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</si>
  <si>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</si>
  <si>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</si>
  <si>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</si>
  <si>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</si>
  <si>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</si>
  <si>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</si>
  <si>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</si>
  <si>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</si>
  <si>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</si>
  <si>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</si>
  <si>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</si>
  <si>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</si>
  <si>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</si>
  <si>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</si>
  <si>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</si>
  <si>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</si>
  <si>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</si>
  <si>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</si>
  <si>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</si>
  <si>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</si>
  <si>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</si>
  <si>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</si>
  <si>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</si>
  <si>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</si>
  <si>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</si>
  <si>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</si>
  <si>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</si>
  <si>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</si>
  <si>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</si>
  <si>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</si>
  <si>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</si>
  <si>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</si>
  <si>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</si>
  <si>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</si>
  <si>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</si>
  <si>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</si>
  <si>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</si>
  <si>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</si>
  <si>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</si>
  <si>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</si>
  <si>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</si>
  <si>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</si>
  <si>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</si>
  <si>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</si>
  <si>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</si>
  <si>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</si>
  <si>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</si>
  <si>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</si>
  <si>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</si>
  <si>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</si>
  <si>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</si>
  <si>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</si>
  <si>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</si>
  <si>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</si>
  <si>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</si>
  <si>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</si>
  <si>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</si>
  <si>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</si>
  <si>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</si>
  <si>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</si>
  <si>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</si>
  <si>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</si>
  <si>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</si>
  <si>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</si>
  <si>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</si>
  <si>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</si>
  <si>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</si>
  <si>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</si>
  <si>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</si>
  <si>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</si>
  <si>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</si>
  <si>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</si>
  <si>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</si>
  <si>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</si>
  <si>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</si>
  <si>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</si>
  <si>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</si>
  <si>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</si>
  <si>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</si>
  <si>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</si>
  <si>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</si>
  <si>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</si>
  <si>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</si>
  <si>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</si>
  <si>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</si>
  <si>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</si>
  <si>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</si>
  <si>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</si>
  <si>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</si>
  <si>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</si>
  <si>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</si>
  <si>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</si>
  <si>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</si>
  <si>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</si>
  <si>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</si>
  <si>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</si>
  <si>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</si>
  <si>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</si>
  <si>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</si>
  <si>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</si>
  <si>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</si>
  <si>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</si>
  <si>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</si>
  <si>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</si>
  <si>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</si>
  <si>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</si>
  <si>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</si>
  <si>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</si>
  <si>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</si>
  <si>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</si>
  <si>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</si>
  <si>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</si>
  <si>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</si>
  <si>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</si>
  <si>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</si>
  <si>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</si>
  <si>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</si>
  <si>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</si>
  <si>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</si>
  <si>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</si>
  <si>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</si>
  <si>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</si>
  <si>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</si>
  <si>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</si>
  <si>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</si>
  <si>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</si>
  <si>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</si>
  <si>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</si>
  <si>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</si>
  <si>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</si>
  <si>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</si>
  <si>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</si>
  <si>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</si>
  <si>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</si>
  <si>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</si>
  <si>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</si>
  <si>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</si>
  <si>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</si>
  <si>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</si>
  <si>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</si>
  <si>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</si>
  <si>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</si>
  <si>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</si>
  <si>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</si>
  <si>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</si>
  <si>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</si>
  <si>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</si>
  <si>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</si>
  <si>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</si>
  <si>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</si>
  <si>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</si>
  <si>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</si>
  <si>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</si>
  <si>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</si>
  <si>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</si>
  <si>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</si>
  <si>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</si>
  <si>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</si>
  <si>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</si>
  <si>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</si>
  <si>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</si>
  <si>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</si>
  <si>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</si>
  <si>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</si>
  <si>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</si>
  <si>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</si>
  <si>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</si>
  <si>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</si>
  <si>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</si>
  <si>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</si>
  <si>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</si>
  <si>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</si>
  <si>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</si>
  <si>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</si>
  <si>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</si>
  <si>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</si>
  <si>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</si>
  <si>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</si>
  <si>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</si>
  <si>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</si>
  <si>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</si>
  <si>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</si>
  <si>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</si>
  <si>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</si>
  <si>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</si>
  <si>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</si>
  <si>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</si>
  <si>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</si>
  <si>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</si>
  <si>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</si>
  <si>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</si>
  <si>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</si>
  <si>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</si>
  <si>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</si>
  <si>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</si>
  <si>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</si>
  <si>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</si>
  <si>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</si>
  <si>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</si>
  <si>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</si>
  <si>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</si>
  <si>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</si>
  <si>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</si>
  <si>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</si>
  <si>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</si>
  <si>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</si>
  <si>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</si>
  <si>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</si>
  <si>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</si>
  <si>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</si>
  <si>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</si>
  <si>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</si>
  <si>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</si>
  <si>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</si>
  <si>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</si>
  <si>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</si>
  <si>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</si>
  <si>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</si>
  <si>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</si>
  <si>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</si>
  <si>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</si>
  <si>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</si>
  <si>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</si>
  <si>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</si>
  <si>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</si>
  <si>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</si>
  <si>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</si>
  <si>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</si>
  <si>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</si>
  <si>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</si>
  <si>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</si>
  <si>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</si>
  <si>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</si>
  <si>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</si>
  <si>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</si>
  <si>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</si>
  <si>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</si>
  <si>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</si>
  <si>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</si>
  <si>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</si>
  <si>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</si>
  <si>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</si>
  <si>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</si>
  <si>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</si>
  <si>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</si>
  <si>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</si>
  <si>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</si>
  <si>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</si>
  <si>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</si>
  <si>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</si>
  <si>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</si>
  <si>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</si>
  <si>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</si>
  <si>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</si>
  <si>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</si>
  <si>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</si>
  <si>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</si>
  <si>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</si>
  <si>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</si>
  <si>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</si>
  <si>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</si>
  <si>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</si>
  <si>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</si>
  <si>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</si>
  <si>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</si>
  <si>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</si>
  <si>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</si>
  <si>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</si>
  <si>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</si>
  <si>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</si>
  <si>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</si>
  <si>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</si>
  <si>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</si>
  <si>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</si>
  <si>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</si>
  <si>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</si>
  <si>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</si>
  <si>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</si>
  <si>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</si>
  <si>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</si>
  <si>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</si>
  <si>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</si>
  <si>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</si>
  <si>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</si>
  <si>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</si>
  <si>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</si>
  <si>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</si>
  <si>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</si>
  <si>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</si>
  <si>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</si>
  <si>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</si>
  <si>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</si>
  <si>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</si>
  <si>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</si>
  <si>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</si>
  <si>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</si>
  <si>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</si>
  <si>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</si>
  <si>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</si>
  <si>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</si>
  <si>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</si>
  <si>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</si>
  <si>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</si>
  <si>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</si>
  <si>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</si>
  <si>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</si>
  <si>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</si>
  <si>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</si>
  <si>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</si>
  <si>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</si>
  <si>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</si>
  <si>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</si>
  <si>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</si>
  <si>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</si>
  <si>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</si>
  <si>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</si>
  <si>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</si>
  <si>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</si>
  <si>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</si>
  <si>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</si>
  <si>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</si>
  <si>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</si>
  <si>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</si>
  <si>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</si>
  <si>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</si>
  <si>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</si>
  <si>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</si>
  <si>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</si>
  <si>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</si>
  <si>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</si>
  <si>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</si>
  <si>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</si>
  <si>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</si>
  <si>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</si>
  <si>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</si>
  <si>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</si>
  <si>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</si>
  <si>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</si>
  <si>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</si>
  <si>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</si>
  <si>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</si>
  <si>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</si>
  <si>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</si>
  <si>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</si>
  <si>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</si>
  <si>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</si>
  <si>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</si>
  <si>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</si>
  <si>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</si>
  <si>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</si>
  <si>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</si>
  <si>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</si>
  <si>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</si>
  <si>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</si>
  <si>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</si>
  <si>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</si>
  <si>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</si>
  <si>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</si>
  <si>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</si>
  <si>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</si>
  <si>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</si>
  <si>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</si>
  <si>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</si>
  <si>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</si>
  <si>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</si>
  <si>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</si>
  <si>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</si>
  <si>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</si>
  <si>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</si>
  <si>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</si>
  <si>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</si>
  <si>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</si>
  <si>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</si>
  <si>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</si>
  <si>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</si>
  <si>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</si>
  <si>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</si>
  <si>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</si>
  <si>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</si>
  <si>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</si>
  <si>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</si>
  <si>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</si>
  <si>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</si>
  <si>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</si>
  <si>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</si>
  <si>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</si>
  <si>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</si>
  <si>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</si>
  <si>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</si>
  <si>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</si>
  <si>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</si>
  <si>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</si>
  <si>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</si>
  <si>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</si>
  <si>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</si>
  <si>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</si>
  <si>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</si>
  <si>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</si>
  <si>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</si>
  <si>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</si>
  <si>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</si>
  <si>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</si>
  <si>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</si>
  <si>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</si>
  <si>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</si>
  <si>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</si>
  <si>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</si>
  <si>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</si>
  <si>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</si>
  <si>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</si>
  <si>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</si>
  <si>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</si>
  <si>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</si>
  <si>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</si>
  <si>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</si>
  <si>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</si>
  <si>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</si>
  <si>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</si>
  <si>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</si>
  <si>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</si>
  <si>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</si>
  <si>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</si>
  <si>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</si>
  <si>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</si>
  <si>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</si>
  <si>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</si>
  <si>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</si>
  <si>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</si>
  <si>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</si>
  <si>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</si>
  <si>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</si>
  <si>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</si>
  <si>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</si>
  <si>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</si>
  <si>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</si>
  <si>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</si>
  <si>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</si>
  <si>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</si>
  <si>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</si>
  <si>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</si>
  <si>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</si>
  <si>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</si>
  <si>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</si>
  <si>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</si>
  <si>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</si>
  <si>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</si>
  <si>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</si>
  <si>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</si>
  <si>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</si>
  <si>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</si>
  <si>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</si>
  <si>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</si>
  <si>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</si>
  <si>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</si>
  <si>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</si>
  <si>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</si>
  <si>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</si>
  <si>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</si>
  <si>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</si>
  <si>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</si>
  <si>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</si>
  <si>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</si>
  <si>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</si>
  <si>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</si>
  <si>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</si>
  <si>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</si>
  <si>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</si>
  <si>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</si>
  <si>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</si>
  <si>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</si>
  <si>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</si>
  <si>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</si>
  <si>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</si>
  <si>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</si>
  <si>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</si>
  <si>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</si>
  <si>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</si>
  <si>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</si>
  <si>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</si>
  <si>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</si>
  <si>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</si>
  <si>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</si>
  <si>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</si>
  <si>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</si>
  <si>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</si>
  <si>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</si>
  <si>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</si>
  <si>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</si>
  <si>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</si>
  <si>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</si>
  <si>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</si>
  <si>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</si>
  <si>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</si>
  <si>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</si>
  <si>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</si>
  <si>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</si>
  <si>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</si>
  <si>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</si>
  <si>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</si>
  <si>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</si>
  <si>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</si>
  <si>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</si>
  <si>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</si>
  <si>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</si>
  <si>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</si>
  <si>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</si>
  <si>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</si>
  <si>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</si>
  <si>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</si>
  <si>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</si>
  <si>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</si>
  <si>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</si>
  <si>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</si>
  <si>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</si>
  <si>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</si>
  <si>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</si>
  <si>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</si>
  <si>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</si>
  <si>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</si>
  <si>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</si>
  <si>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</si>
  <si>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</si>
  <si>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</si>
  <si>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</si>
  <si>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</si>
  <si>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</si>
  <si>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</si>
  <si>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</si>
  <si>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</si>
  <si>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</si>
  <si>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</si>
  <si>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</si>
  <si>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</si>
  <si>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</si>
  <si>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</si>
  <si>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</si>
  <si>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</si>
  <si>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</si>
  <si>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</si>
  <si>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</si>
  <si>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</si>
  <si>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</si>
  <si>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</si>
  <si>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</si>
  <si>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</si>
  <si>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</si>
  <si>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</si>
  <si>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</si>
  <si>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</si>
  <si>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</si>
  <si>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</si>
  <si>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</si>
  <si>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</si>
  <si>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</si>
  <si>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</si>
  <si>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</si>
  <si>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</si>
  <si>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</si>
  <si>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</si>
  <si>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</si>
  <si>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</si>
  <si>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</si>
  <si>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</si>
  <si>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</si>
  <si>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</si>
  <si>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</si>
  <si>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</si>
  <si>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</si>
  <si>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</si>
  <si>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</si>
  <si>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</si>
  <si>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</si>
  <si>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</si>
  <si>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</si>
  <si>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</si>
  <si>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</si>
  <si>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</si>
  <si>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</si>
  <si>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</si>
  <si>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</si>
  <si>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</si>
  <si>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</si>
  <si>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</si>
  <si>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</si>
  <si>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</si>
  <si>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</si>
  <si>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</si>
  <si>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</si>
  <si>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</si>
  <si>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</si>
  <si>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</si>
  <si>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</si>
  <si>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</si>
  <si>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</si>
  <si>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</si>
  <si>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</si>
  <si>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</si>
  <si>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</si>
  <si>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</si>
  <si>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</si>
  <si>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</si>
  <si>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</si>
  <si>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</si>
  <si>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</si>
  <si>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</si>
  <si>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</si>
  <si>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</si>
  <si>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</si>
  <si>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</si>
  <si>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</si>
  <si>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</si>
  <si>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</si>
  <si>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</si>
  <si>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</si>
  <si>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</si>
  <si>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</si>
  <si>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</si>
  <si>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</si>
  <si>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</si>
  <si>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</si>
  <si>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</si>
  <si>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</si>
  <si>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</si>
  <si>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</si>
  <si>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</si>
  <si>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</si>
  <si>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</si>
  <si>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</si>
  <si>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</si>
  <si>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</si>
  <si>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</si>
  <si>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</si>
  <si>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</si>
  <si>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</si>
  <si>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</si>
  <si>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</si>
  <si>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</si>
  <si>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</si>
  <si>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</si>
  <si>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</si>
  <si>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</si>
  <si>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</si>
  <si>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</si>
  <si>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</si>
  <si>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</si>
  <si>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</si>
  <si>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</si>
  <si>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</si>
  <si>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</si>
  <si>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</si>
  <si>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</si>
  <si>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</si>
  <si>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</si>
  <si>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</si>
  <si>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</si>
  <si>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</si>
  <si>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</si>
  <si>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</si>
  <si>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</si>
  <si>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</si>
  <si>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</si>
  <si>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</si>
  <si>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</si>
  <si>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</si>
  <si>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</si>
  <si>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</si>
  <si>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</si>
  <si>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</si>
  <si>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</si>
  <si>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</si>
  <si>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</si>
  <si>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</si>
  <si>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</si>
  <si>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</si>
  <si>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</si>
  <si>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</si>
  <si>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</si>
  <si>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</si>
  <si>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</si>
  <si>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</si>
  <si>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</si>
  <si>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</si>
  <si>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</si>
  <si>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</si>
  <si>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</si>
  <si>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</si>
  <si>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</si>
  <si>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</si>
  <si>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</si>
  <si>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</si>
  <si>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</si>
  <si>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</si>
  <si>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</si>
  <si>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</si>
  <si>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</si>
  <si>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</si>
  <si>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</si>
  <si>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</si>
  <si>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</si>
  <si>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</si>
  <si>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</si>
  <si>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</si>
  <si>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</si>
  <si>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</si>
  <si>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</si>
  <si>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</si>
  <si>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</si>
  <si>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</si>
  <si>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</si>
  <si>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</si>
  <si>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</si>
  <si>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</si>
  <si>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</si>
  <si>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</si>
  <si>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</si>
  <si>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</si>
  <si>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</si>
  <si>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</si>
  <si>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</si>
  <si>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</si>
  <si>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</si>
  <si>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</si>
  <si>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</si>
  <si>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</si>
  <si>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</si>
  <si>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</si>
  <si>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</si>
  <si>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</si>
  <si>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</si>
  <si>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</si>
  <si>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</si>
  <si>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</si>
  <si>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</si>
  <si>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</si>
  <si>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</si>
  <si>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</si>
  <si>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</si>
  <si>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</si>
  <si>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</si>
  <si>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</si>
  <si>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</si>
  <si>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</si>
  <si>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</si>
  <si>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</si>
  <si>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</si>
  <si>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</si>
  <si>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</si>
  <si>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</si>
  <si>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</si>
  <si>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</si>
  <si>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</si>
  <si>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</si>
  <si>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</si>
  <si>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</si>
  <si>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</si>
  <si>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</si>
  <si>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</si>
  <si>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</si>
  <si>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</si>
  <si>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</si>
  <si>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</si>
  <si>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</si>
  <si>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</si>
  <si>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</si>
  <si>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</si>
  <si>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</si>
  <si>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</si>
  <si>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</si>
  <si>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</si>
  <si>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</si>
  <si>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</si>
  <si>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</si>
  <si>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</si>
  <si>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</si>
  <si>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</si>
  <si>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</si>
  <si>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</si>
  <si>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</si>
  <si>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</si>
  <si>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</si>
  <si>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</si>
  <si>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</si>
  <si>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</si>
  <si>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</si>
  <si>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</si>
  <si>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</si>
  <si>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</si>
  <si>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</si>
  <si>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</si>
  <si>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</si>
  <si>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</si>
  <si>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</si>
  <si>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</si>
  <si>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</si>
  <si>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</si>
  <si>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</si>
  <si>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</si>
  <si>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</si>
  <si>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</si>
  <si>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</si>
  <si>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</si>
  <si>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</si>
  <si>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</si>
  <si>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</si>
  <si>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</si>
  <si>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</si>
  <si>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</si>
  <si>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</si>
  <si>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</si>
  <si>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</si>
  <si>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</si>
  <si>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</si>
  <si>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</si>
  <si>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</si>
  <si>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</si>
  <si>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</si>
  <si>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</si>
  <si>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</si>
  <si>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</si>
  <si>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</si>
  <si>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</si>
  <si>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</si>
  <si>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</si>
  <si>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</si>
  <si>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</si>
  <si>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</si>
  <si>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</si>
  <si>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</si>
  <si>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</si>
  <si>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</si>
  <si>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</si>
  <si>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</si>
  <si>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</si>
  <si>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</si>
  <si>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</si>
  <si>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</si>
  <si>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</si>
  <si>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</si>
  <si>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</si>
  <si>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</si>
  <si>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</si>
  <si>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</si>
  <si>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</si>
  <si>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</si>
  <si>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</si>
  <si>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</si>
  <si>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</si>
  <si>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</si>
  <si>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</si>
  <si>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</si>
  <si>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</si>
  <si>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</si>
  <si>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</si>
  <si>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</si>
  <si>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</si>
  <si>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</si>
  <si>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</si>
  <si>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</si>
  <si>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</si>
  <si>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</si>
  <si>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</si>
  <si>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</si>
  <si>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</si>
  <si>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</si>
  <si>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</si>
  <si>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</si>
  <si>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</si>
  <si>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</si>
  <si>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</si>
  <si>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</si>
  <si>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</si>
  <si>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</si>
  <si>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</si>
  <si>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</si>
  <si>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</si>
  <si>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</si>
  <si>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</si>
  <si>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</si>
  <si>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</si>
  <si>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</si>
  <si>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</si>
  <si>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</si>
  <si>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</si>
  <si>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</si>
  <si>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</si>
  <si>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</si>
  <si>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</si>
  <si>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</si>
  <si>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</si>
  <si>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</si>
  <si>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</si>
  <si>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</si>
  <si>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</si>
  <si>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</si>
  <si>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</si>
  <si>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</si>
  <si>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</si>
  <si>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</si>
  <si>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</si>
  <si>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</si>
  <si>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</si>
  <si>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</si>
  <si>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</si>
  <si>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</si>
  <si>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</si>
  <si>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</si>
  <si>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</si>
  <si>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</si>
  <si>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</si>
  <si>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</si>
  <si>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</si>
  <si>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</si>
  <si>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</si>
  <si>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</si>
  <si>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</si>
  <si>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</si>
  <si>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</si>
  <si>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</si>
  <si>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</si>
  <si>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</si>
  <si>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</si>
  <si>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</si>
  <si>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</si>
  <si>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</si>
  <si>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</si>
  <si>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</si>
  <si>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</si>
  <si>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</si>
  <si>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</si>
  <si>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</si>
  <si>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</si>
  <si>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</si>
  <si>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</si>
  <si>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</si>
  <si>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</si>
  <si>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</si>
  <si>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</si>
  <si>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</si>
  <si>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</si>
  <si>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</si>
  <si>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</si>
  <si>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</si>
  <si>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</si>
  <si>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</si>
  <si>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</si>
  <si>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</si>
  <si>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</si>
  <si>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</si>
  <si>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</si>
  <si>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</si>
  <si>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</si>
  <si>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</si>
  <si>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</si>
  <si>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</si>
  <si>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</si>
  <si>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</si>
  <si>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</si>
  <si>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</si>
  <si>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</si>
  <si>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</si>
  <si>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</si>
  <si>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</si>
  <si>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</si>
  <si>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</si>
  <si>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</si>
  <si>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</si>
  <si>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</si>
  <si>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</si>
  <si>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</si>
  <si>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</si>
  <si>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</si>
  <si>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</si>
  <si>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</si>
  <si>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</si>
  <si>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</si>
  <si>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</si>
  <si>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</si>
  <si>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</si>
  <si>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</si>
  <si>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</si>
  <si>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</si>
  <si>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</si>
  <si>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</si>
  <si>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</si>
  <si>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</si>
  <si>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</si>
  <si>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</si>
  <si>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</si>
  <si>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</si>
  <si>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</si>
  <si>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</si>
  <si>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</si>
  <si>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</si>
  <si>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</si>
  <si>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</si>
  <si>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</si>
  <si>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</si>
  <si>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</si>
  <si>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</si>
  <si>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</si>
  <si>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</si>
  <si>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</si>
  <si>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</si>
  <si>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</si>
  <si>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</si>
  <si>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</si>
  <si>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</si>
  <si>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</si>
  <si>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</si>
  <si>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</si>
  <si>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</si>
  <si>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</si>
  <si>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</si>
  <si>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</si>
  <si>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</si>
  <si>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</si>
  <si>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</si>
  <si>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</si>
  <si>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</si>
  <si>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</si>
  <si>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</si>
  <si>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</si>
  <si>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</si>
  <si>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</si>
  <si>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</si>
  <si>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</si>
  <si>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</si>
  <si>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</si>
  <si>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</si>
  <si>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</si>
  <si>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</si>
  <si>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</si>
  <si>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</si>
  <si>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</si>
  <si>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</si>
  <si>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</si>
  <si>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</si>
  <si>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</si>
  <si>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</si>
  <si>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</si>
  <si>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</si>
  <si>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</si>
  <si>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</si>
  <si>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</si>
  <si>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</si>
  <si>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</si>
  <si>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</si>
  <si>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</si>
  <si>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</si>
  <si>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</si>
  <si>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</si>
  <si>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</si>
  <si>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</si>
  <si>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</si>
  <si>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</si>
  <si>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</si>
  <si>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</si>
  <si>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</si>
  <si>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</si>
  <si>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</si>
  <si>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</si>
  <si>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</si>
  <si>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</si>
  <si>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</si>
  <si>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</si>
  <si>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</si>
  <si>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</si>
  <si>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</si>
  <si>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</si>
  <si>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</si>
  <si>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</si>
  <si>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</si>
  <si>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</si>
  <si>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</si>
  <si>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</si>
  <si>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</si>
  <si>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</si>
  <si>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</si>
  <si>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</si>
  <si>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</si>
  <si>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</si>
  <si>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</si>
  <si>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</si>
  <si>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</si>
  <si>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</si>
  <si>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</si>
  <si>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</si>
  <si>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</si>
  <si>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</si>
  <si>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</si>
  <si>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</si>
  <si>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</si>
  <si>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</si>
  <si>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</si>
  <si>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</si>
  <si>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</si>
  <si>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</si>
  <si>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</si>
  <si>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</si>
  <si>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</si>
  <si>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</si>
  <si>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</si>
  <si>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</si>
  <si>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</si>
  <si>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</si>
  <si>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</si>
  <si>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</si>
  <si>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</si>
  <si>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</si>
  <si>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</si>
  <si>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</si>
  <si>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</si>
  <si>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</si>
  <si>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</si>
  <si>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</si>
  <si>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</si>
  <si>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</si>
  <si>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</si>
  <si>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</si>
  <si>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</si>
  <si>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</si>
  <si>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</si>
  <si>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</si>
  <si>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</si>
  <si>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</si>
  <si>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</si>
  <si>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</si>
  <si>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</si>
  <si>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</si>
  <si>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</si>
  <si>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</si>
  <si>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</si>
  <si>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</si>
  <si>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</si>
  <si>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</si>
  <si>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</si>
  <si>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</si>
  <si>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</si>
  <si>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</si>
  <si>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</si>
  <si>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</si>
  <si>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</si>
  <si>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</si>
  <si>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</si>
  <si>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</si>
  <si>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</si>
  <si>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</si>
  <si>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</si>
  <si>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</si>
  <si>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</si>
  <si>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</si>
  <si>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</si>
  <si>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</si>
  <si>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</si>
  <si>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</si>
  <si>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</si>
  <si>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</si>
  <si>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</si>
  <si>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</si>
  <si>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</si>
  <si>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</si>
  <si>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</si>
  <si>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</si>
  <si>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</si>
  <si>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</si>
  <si>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</si>
  <si>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</si>
  <si>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</si>
  <si>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</si>
  <si>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</si>
  <si>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</si>
  <si>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</si>
  <si>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</si>
  <si>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</si>
  <si>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</si>
  <si>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</si>
  <si>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</si>
  <si>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</si>
  <si>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</si>
  <si>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</si>
  <si>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</si>
  <si>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</si>
  <si>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</si>
  <si>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</si>
  <si>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</si>
  <si>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</si>
  <si>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</si>
  <si>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</si>
  <si>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</si>
  <si>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</si>
  <si>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</si>
  <si>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</si>
  <si>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</si>
  <si>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</si>
  <si>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</si>
  <si>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</si>
  <si>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</si>
  <si>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</si>
  <si>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</si>
  <si>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</si>
  <si>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</si>
  <si>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</si>
  <si>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</si>
  <si>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</si>
  <si>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</si>
  <si>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</si>
  <si>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</si>
  <si>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</si>
  <si>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</si>
  <si>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</si>
  <si>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</si>
  <si>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</si>
  <si>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</si>
  <si>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</si>
  <si>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</si>
  <si>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</si>
  <si>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</si>
  <si>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</si>
  <si>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</si>
  <si>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</si>
  <si>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</si>
  <si>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</si>
  <si>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</si>
  <si>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</si>
  <si>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</si>
  <si>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</si>
  <si>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</si>
  <si>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</si>
  <si>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</si>
  <si>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</si>
  <si>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</si>
  <si>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</si>
  <si>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</si>
  <si>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</si>
  <si>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</si>
  <si>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</si>
  <si>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</si>
  <si>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</si>
  <si>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</si>
  <si>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</si>
  <si>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</si>
  <si>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</si>
  <si>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</si>
  <si>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</si>
  <si>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</si>
  <si>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</si>
  <si>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</si>
  <si>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</si>
  <si>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</si>
  <si>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</si>
  <si>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</si>
  <si>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</si>
  <si>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</si>
  <si>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</si>
  <si>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</si>
  <si>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</si>
  <si>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</si>
  <si>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</si>
  <si>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</si>
  <si>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</si>
  <si>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</si>
  <si>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</si>
  <si>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</si>
  <si>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</si>
  <si>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</si>
  <si>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</si>
  <si>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</si>
  <si>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</si>
  <si>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</si>
  <si>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</si>
  <si>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</si>
  <si>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</si>
  <si>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</si>
  <si>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</si>
  <si>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</si>
  <si>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</si>
  <si>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</si>
  <si>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</si>
  <si>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</si>
  <si>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</si>
  <si>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</si>
  <si>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</si>
  <si>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</si>
  <si>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</si>
  <si>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</si>
  <si>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</si>
  <si>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</si>
  <si>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</si>
  <si>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</si>
  <si>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</si>
  <si>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</si>
  <si>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</si>
  <si>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</si>
  <si>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</si>
  <si>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</si>
  <si>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</si>
  <si>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</si>
  <si>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</si>
  <si>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</si>
  <si>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</si>
  <si>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</si>
  <si>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</si>
  <si>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</si>
  <si>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</si>
  <si>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</si>
  <si>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</si>
  <si>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</si>
  <si>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</si>
  <si>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</si>
  <si>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</si>
  <si>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</si>
  <si>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</si>
  <si>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</si>
  <si>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</si>
  <si>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</si>
  <si>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</si>
  <si>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</si>
  <si>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</si>
  <si>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</si>
  <si>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</si>
  <si>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</si>
  <si>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</si>
  <si>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</si>
  <si>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</si>
  <si>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</si>
  <si>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</si>
  <si>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</si>
  <si>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</si>
  <si>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</si>
  <si>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</si>
  <si>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</si>
  <si>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</si>
  <si>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</si>
  <si>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</si>
  <si>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</si>
  <si>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</si>
  <si>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</si>
  <si>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</si>
  <si>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</si>
  <si>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</si>
  <si>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</si>
  <si>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</si>
  <si>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</si>
  <si>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</si>
  <si>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</si>
  <si>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</si>
  <si>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</si>
  <si>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</si>
  <si>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</si>
  <si>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</si>
  <si>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</si>
  <si>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</si>
  <si>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</si>
  <si>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</si>
  <si>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</si>
  <si>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</si>
  <si>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</si>
  <si>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</si>
  <si>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</si>
  <si>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</si>
  <si>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</si>
  <si>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</si>
  <si>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</si>
  <si>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</si>
  <si>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</si>
  <si>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</si>
  <si>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</si>
  <si>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</si>
  <si>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</si>
  <si>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</si>
  <si>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</si>
  <si>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</si>
  <si>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</si>
  <si>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</si>
  <si>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</si>
  <si>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</si>
  <si>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</si>
  <si>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</si>
  <si>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</si>
  <si>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</si>
  <si>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</si>
  <si>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</si>
  <si>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</si>
  <si>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</si>
  <si>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</si>
  <si>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</si>
  <si>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</si>
  <si>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</si>
  <si>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</si>
  <si>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</si>
  <si>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</si>
  <si>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</si>
  <si>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</si>
  <si>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</si>
  <si>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</si>
  <si>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</si>
  <si>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</si>
  <si>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</si>
  <si>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</si>
  <si>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</si>
  <si>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</si>
  <si>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</si>
  <si>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</si>
  <si>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</si>
  <si>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</si>
  <si>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</si>
  <si>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</si>
  <si>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</si>
  <si>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</si>
  <si>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</si>
  <si>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</si>
  <si>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</si>
  <si>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</si>
  <si>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</si>
  <si>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</si>
  <si>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</si>
  <si>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</si>
  <si>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</si>
  <si>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</si>
  <si>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</si>
  <si>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</si>
  <si>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</si>
  <si>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</si>
  <si>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</si>
  <si>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</si>
  <si>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</si>
  <si>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</si>
  <si>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</si>
  <si>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</si>
  <si>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</si>
  <si>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</si>
  <si>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</si>
  <si>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</si>
  <si>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</si>
  <si>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</si>
  <si>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</si>
  <si>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</si>
  <si>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</si>
  <si>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</si>
  <si>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</si>
  <si>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</si>
  <si>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</si>
  <si>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</si>
  <si>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</si>
  <si>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</si>
  <si>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</si>
  <si>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</si>
  <si>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</si>
  <si>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</si>
  <si>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</si>
  <si>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</si>
  <si>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</si>
  <si>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</si>
  <si>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</si>
  <si>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</si>
  <si>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</si>
  <si>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</si>
  <si>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</si>
  <si>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</si>
  <si>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</si>
  <si>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</si>
  <si>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</si>
  <si>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</si>
  <si>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</si>
  <si>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</si>
  <si>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</si>
  <si>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</si>
  <si>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</si>
  <si>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</si>
  <si>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</si>
  <si>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</si>
  <si>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</si>
  <si>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</si>
  <si>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</si>
  <si>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</si>
  <si>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</si>
  <si>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</si>
  <si>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</si>
  <si>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</si>
  <si>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</si>
  <si>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</si>
  <si>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</si>
  <si>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</si>
  <si>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</si>
  <si>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</si>
  <si>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</si>
  <si>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</si>
  <si>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</si>
  <si>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</si>
  <si>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</si>
  <si>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</si>
  <si>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</si>
  <si>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</si>
  <si>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</si>
  <si>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</si>
  <si>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</si>
  <si>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</si>
  <si>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</si>
  <si>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</si>
  <si>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</si>
  <si>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</si>
  <si>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</si>
  <si>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</si>
  <si>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</si>
  <si>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</si>
  <si>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</si>
  <si>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</si>
  <si>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</si>
  <si>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</si>
  <si>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</si>
  <si>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</si>
  <si>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</si>
  <si>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</si>
  <si>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</si>
  <si>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</si>
  <si>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</si>
  <si>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</si>
  <si>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</si>
  <si>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</si>
  <si>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</si>
  <si>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</si>
  <si>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</si>
  <si>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</si>
  <si>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</si>
  <si>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</si>
  <si>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</si>
  <si>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</si>
  <si>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</si>
  <si>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</si>
  <si>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</si>
  <si>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</si>
  <si>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</si>
  <si>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</si>
  <si>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</si>
  <si>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</si>
  <si>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</si>
  <si>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</si>
  <si>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</si>
  <si>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</si>
  <si>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</si>
  <si>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</si>
  <si>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</si>
  <si>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</si>
  <si>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</si>
  <si>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</si>
  <si>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</si>
  <si>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</si>
  <si>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</si>
  <si>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</si>
  <si>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</si>
  <si>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</si>
  <si>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</si>
  <si>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</si>
  <si>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</si>
  <si>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</si>
  <si>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</si>
  <si>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</si>
  <si>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</si>
  <si>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</si>
  <si>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</si>
  <si>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</si>
  <si>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</si>
  <si>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</si>
  <si>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</si>
  <si>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</si>
  <si>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</si>
  <si>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</si>
  <si>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</si>
  <si>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</si>
  <si>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</si>
  <si>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</si>
  <si>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</si>
  <si>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</si>
  <si>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</si>
  <si>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</si>
  <si>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</si>
  <si>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</si>
  <si>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</si>
  <si>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</si>
  <si>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</si>
  <si>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</si>
  <si>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</si>
  <si>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</si>
  <si>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</si>
  <si>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</si>
  <si>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</si>
  <si>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</si>
  <si>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</si>
  <si>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</si>
  <si>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</si>
  <si>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</si>
  <si>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</si>
  <si>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</si>
  <si>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</si>
  <si>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</si>
  <si>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</si>
  <si>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</si>
  <si>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</si>
  <si>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</si>
  <si>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</si>
  <si>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</si>
  <si>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</si>
  <si>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</si>
  <si>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</si>
  <si>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</si>
  <si>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</si>
  <si>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</si>
  <si>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</si>
  <si>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</si>
  <si>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</si>
  <si>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</si>
  <si>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</si>
  <si>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</si>
  <si>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</si>
  <si>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</si>
  <si>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</si>
  <si>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</si>
  <si>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</si>
  <si>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</si>
  <si>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</si>
  <si>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</si>
  <si>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</si>
  <si>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</si>
  <si>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</si>
  <si>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</si>
  <si>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</si>
  <si>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</si>
  <si>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</si>
  <si>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</si>
  <si>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</si>
  <si>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</si>
  <si>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</si>
  <si>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</si>
  <si>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</si>
  <si>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</si>
  <si>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</si>
  <si>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</si>
  <si>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</si>
  <si>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</si>
  <si>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</si>
  <si>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</si>
  <si>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</si>
  <si>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</si>
  <si>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</si>
  <si>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</si>
  <si>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</si>
  <si>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</si>
  <si>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</si>
  <si>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</si>
  <si>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</si>
  <si>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</si>
  <si>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</si>
  <si>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</si>
  <si>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</si>
  <si>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</si>
  <si>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</si>
  <si>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</si>
  <si>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</si>
  <si>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</si>
  <si>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</si>
  <si>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</si>
  <si>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</si>
  <si>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</si>
  <si>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</si>
  <si>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</si>
  <si>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</si>
  <si>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</si>
  <si>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</si>
  <si>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</si>
  <si>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</si>
  <si>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</si>
  <si>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</si>
  <si>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</si>
  <si>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</si>
  <si>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</si>
  <si>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</si>
  <si>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</si>
  <si>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</si>
  <si>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</si>
  <si>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</si>
  <si>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</si>
  <si>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</si>
  <si>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</si>
  <si>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</si>
  <si>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</si>
  <si>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</si>
  <si>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</si>
  <si>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</si>
  <si>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</si>
  <si>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</si>
  <si>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</si>
  <si>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</si>
  <si>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</si>
  <si>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</si>
  <si>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</si>
  <si>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</si>
  <si>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</si>
  <si>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</si>
  <si>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</si>
  <si>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</si>
  <si>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</si>
  <si>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</si>
  <si>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</si>
  <si>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</si>
  <si>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</si>
  <si>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</si>
  <si>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</si>
  <si>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</si>
  <si>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</si>
  <si>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</si>
  <si>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</si>
  <si>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</si>
  <si>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</si>
  <si>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</si>
  <si>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</si>
  <si>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</si>
  <si>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</si>
  <si>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</si>
  <si>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</si>
  <si>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</si>
  <si>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</si>
  <si>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</si>
  <si>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</si>
  <si>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</si>
  <si>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</si>
  <si>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</si>
  <si>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</si>
  <si>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</si>
  <si>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</si>
  <si>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</si>
  <si>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</si>
  <si>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</si>
  <si>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</si>
  <si>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</si>
  <si>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</si>
  <si>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</si>
  <si>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</si>
  <si>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</si>
  <si>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</si>
  <si>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</si>
  <si>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</si>
  <si>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</si>
  <si>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</si>
  <si>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</si>
  <si>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</si>
  <si>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</si>
  <si>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</si>
  <si>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</si>
  <si>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</si>
  <si>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</si>
  <si>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</si>
  <si>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</si>
  <si>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</si>
  <si>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</si>
  <si>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</si>
  <si>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</si>
  <si>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</si>
  <si>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</si>
  <si>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</si>
  <si>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</si>
  <si>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</si>
  <si>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</si>
  <si>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</si>
  <si>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</si>
  <si>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</si>
  <si>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</si>
  <si>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</si>
  <si>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</si>
  <si>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</si>
  <si>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</si>
  <si>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</si>
  <si>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</si>
  <si>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</si>
  <si>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</si>
  <si>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</si>
  <si>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</si>
  <si>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</si>
  <si>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</si>
  <si>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</si>
  <si>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</si>
  <si>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</si>
  <si>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</si>
  <si>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</si>
  <si>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</si>
  <si>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</si>
  <si>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</si>
  <si>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</si>
  <si>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</si>
  <si>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</si>
  <si>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</si>
  <si>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</si>
  <si>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</si>
  <si>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</si>
  <si>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</si>
  <si>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</si>
  <si>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</si>
  <si>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</si>
  <si>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</si>
  <si>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</si>
  <si>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</si>
  <si>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</si>
  <si>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</si>
  <si>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</si>
  <si>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</si>
  <si>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</si>
  <si>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</si>
  <si>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</si>
  <si>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</si>
  <si>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</si>
  <si>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</si>
  <si>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</si>
  <si>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</si>
  <si>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</si>
  <si>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</si>
  <si>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</si>
  <si>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</si>
  <si>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</si>
  <si>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</si>
  <si>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</si>
  <si>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</si>
  <si>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</si>
  <si>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</si>
  <si>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</si>
  <si>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</si>
  <si>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</si>
  <si>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</si>
  <si>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</si>
  <si>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</si>
  <si>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</si>
  <si>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</si>
  <si>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</si>
  <si>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</si>
  <si>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</si>
  <si>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</si>
  <si>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</si>
  <si>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</si>
  <si>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</si>
  <si>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</si>
  <si>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</si>
  <si>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</si>
  <si>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</si>
  <si>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</si>
  <si>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</si>
  <si>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</si>
  <si>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</si>
  <si>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</si>
  <si>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</si>
  <si>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</si>
  <si>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</si>
  <si>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</si>
  <si>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</si>
  <si>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</si>
  <si>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</si>
  <si>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</si>
  <si>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</si>
  <si>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</si>
  <si>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</si>
  <si>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</si>
  <si>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</si>
  <si>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</si>
  <si>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</si>
  <si>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</si>
  <si>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</si>
  <si>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</si>
  <si>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</si>
  <si>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</si>
  <si>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</si>
  <si>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</si>
  <si>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</si>
  <si>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</si>
  <si>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</si>
  <si>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</si>
  <si>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</si>
  <si>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</si>
  <si>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</si>
  <si>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</si>
  <si>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</si>
  <si>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</si>
  <si>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</si>
  <si>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</si>
  <si>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</si>
  <si>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</si>
  <si>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</si>
  <si>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</si>
  <si>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</si>
  <si>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</si>
  <si>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</si>
  <si>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</si>
  <si>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</si>
  <si>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</si>
  <si>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</si>
  <si>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</si>
  <si>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</si>
  <si>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</si>
  <si>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</si>
  <si>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</si>
  <si>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</si>
  <si>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</si>
  <si>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</si>
  <si>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</si>
  <si>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</si>
  <si>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</si>
  <si>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</si>
  <si>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</si>
  <si>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</si>
  <si>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</si>
  <si>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</si>
  <si>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</si>
  <si>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</si>
  <si>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</si>
  <si>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</si>
  <si>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</si>
  <si>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</si>
  <si>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</si>
  <si>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</si>
  <si>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</si>
  <si>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</si>
  <si>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</si>
  <si>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</si>
  <si>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</si>
  <si>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</si>
  <si>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</si>
  <si>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</si>
  <si>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</si>
  <si>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</si>
  <si>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</si>
  <si>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</si>
  <si>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</si>
  <si>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</si>
  <si>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</si>
  <si>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</si>
  <si>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</si>
  <si>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</si>
  <si>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</si>
  <si>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</si>
  <si>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</si>
  <si>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</si>
  <si>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</si>
  <si>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</si>
  <si>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</si>
  <si>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</si>
  <si>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</si>
  <si>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</si>
  <si>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</si>
  <si>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</si>
  <si>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</si>
  <si>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</si>
  <si>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</si>
  <si>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</si>
  <si>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</si>
  <si>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</si>
  <si>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</si>
  <si>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</si>
  <si>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</si>
  <si>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</si>
  <si>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</si>
  <si>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</si>
  <si>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</si>
  <si>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</si>
  <si>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</si>
  <si>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</si>
  <si>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</si>
  <si>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</si>
  <si>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</si>
  <si>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</si>
  <si>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</si>
  <si>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</si>
  <si>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</si>
  <si>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</si>
  <si>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</si>
  <si>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</si>
  <si>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</si>
  <si>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</si>
  <si>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</si>
  <si>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</si>
  <si>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</si>
  <si>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</si>
  <si>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</si>
  <si>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</si>
  <si>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</si>
  <si>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</si>
  <si>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</si>
  <si>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</si>
  <si>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</si>
  <si>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</si>
  <si>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</si>
  <si>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</si>
  <si>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</si>
  <si>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</si>
  <si>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</si>
  <si>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</si>
  <si>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</si>
  <si>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</si>
  <si>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</si>
  <si>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</si>
  <si>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</si>
  <si>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</si>
  <si>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</si>
  <si>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</si>
  <si>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</si>
  <si>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</si>
  <si>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</si>
  <si>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</si>
  <si>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</si>
  <si>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</si>
  <si>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</si>
  <si>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</si>
  <si>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</si>
  <si>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</si>
  <si>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</si>
  <si>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</si>
  <si>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</si>
  <si>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</si>
  <si>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</si>
  <si>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</si>
  <si>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</si>
  <si>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</si>
  <si>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</si>
  <si>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</si>
  <si>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</si>
  <si>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</si>
  <si>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</si>
  <si>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</si>
  <si>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</si>
  <si>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</si>
  <si>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</si>
  <si>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</si>
  <si>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</si>
  <si>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</si>
  <si>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</si>
  <si>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</si>
  <si>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</si>
  <si>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</si>
  <si>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</si>
  <si>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</si>
  <si>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</si>
  <si>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</si>
  <si>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</si>
  <si>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</si>
  <si>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</si>
  <si>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</si>
  <si>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</si>
  <si>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</si>
  <si>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</si>
  <si>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</si>
  <si>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</si>
  <si>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</si>
  <si>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</si>
  <si>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</si>
  <si>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</si>
  <si>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</si>
  <si>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</si>
  <si>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</si>
  <si>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</si>
  <si>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</si>
  <si>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</si>
  <si>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</si>
  <si>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</si>
  <si>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</si>
  <si>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</si>
  <si>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</si>
  <si>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</si>
  <si>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</si>
  <si>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</si>
  <si>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</si>
  <si>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</si>
  <si>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</si>
  <si>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</si>
  <si>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</si>
  <si>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</si>
  <si>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</si>
  <si>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</si>
  <si>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</si>
  <si>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</si>
  <si>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</si>
  <si>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</si>
  <si>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</si>
  <si>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</si>
  <si>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</si>
  <si>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</si>
  <si>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</si>
  <si>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</si>
  <si>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</si>
  <si>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</si>
  <si>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</si>
  <si>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</si>
  <si>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</si>
  <si>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</si>
  <si>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</si>
  <si>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</si>
  <si>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</si>
  <si>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</si>
  <si>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</si>
  <si>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</si>
  <si>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</si>
  <si>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</si>
  <si>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</si>
  <si>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</si>
  <si>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</si>
  <si>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</si>
  <si>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</si>
  <si>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</si>
  <si>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</si>
  <si>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</si>
  <si>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</si>
  <si>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</si>
  <si>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</si>
  <si>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</si>
  <si>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</si>
  <si>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</si>
  <si>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</si>
  <si>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</si>
  <si>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</si>
  <si>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</si>
  <si>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</si>
  <si>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</si>
  <si>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</si>
  <si>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</si>
  <si>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</si>
  <si>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</si>
  <si>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</si>
  <si>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</si>
  <si>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</si>
  <si>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</si>
  <si>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</si>
  <si>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</si>
  <si>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</si>
  <si>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</si>
  <si>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</si>
  <si>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</si>
  <si>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</si>
  <si>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</si>
  <si>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</si>
  <si>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</si>
  <si>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</si>
  <si>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</si>
  <si>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</si>
  <si>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</si>
  <si>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</si>
  <si>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</si>
  <si>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</si>
  <si>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</si>
  <si>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</si>
  <si>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</si>
  <si>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</si>
  <si>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</si>
  <si>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</si>
  <si>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</si>
  <si>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</si>
  <si>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</si>
  <si>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</si>
  <si>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</si>
  <si>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</si>
  <si>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</si>
  <si>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</si>
  <si>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</si>
  <si>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</si>
  <si>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</si>
  <si>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</si>
  <si>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</si>
  <si>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</si>
  <si>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</si>
  <si>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</si>
  <si>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</si>
  <si>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</si>
  <si>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</si>
  <si>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</si>
  <si>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</si>
  <si>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</si>
  <si>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</si>
  <si>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</si>
  <si>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</si>
  <si>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</si>
  <si>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</si>
  <si>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</si>
  <si>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</si>
  <si>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</si>
  <si>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</si>
  <si>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</si>
  <si>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</si>
  <si>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</si>
  <si>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</si>
  <si>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</si>
  <si>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</si>
  <si>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</si>
  <si>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</si>
  <si>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</si>
  <si>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</si>
  <si>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</si>
  <si>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</si>
  <si>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</si>
  <si>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</si>
  <si>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</si>
  <si>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</si>
  <si>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</si>
  <si>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</si>
  <si>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</si>
  <si>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</si>
  <si>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</si>
  <si>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</si>
  <si>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</si>
  <si>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</si>
  <si>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</si>
  <si>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</si>
  <si>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</si>
  <si>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</si>
  <si>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</si>
  <si>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</si>
  <si>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</si>
  <si>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</si>
  <si>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</si>
  <si>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</si>
  <si>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</si>
  <si>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</si>
  <si>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</si>
  <si>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</si>
  <si>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</si>
  <si>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</si>
  <si>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</si>
  <si>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</si>
  <si>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</si>
  <si>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</si>
  <si>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</si>
  <si>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</si>
  <si>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</si>
  <si>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</si>
  <si>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</si>
  <si>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</si>
  <si>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</si>
  <si>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</si>
  <si>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</si>
  <si>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</si>
  <si>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</si>
  <si>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</si>
  <si>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</si>
  <si>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</si>
  <si>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</si>
  <si>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</si>
  <si>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</si>
  <si>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</si>
  <si>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</si>
  <si>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</si>
  <si>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</si>
  <si>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</si>
  <si>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</si>
  <si>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</si>
  <si>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</si>
  <si>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</si>
  <si>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</si>
  <si>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</si>
  <si>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</si>
  <si>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</si>
  <si>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</si>
  <si>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</si>
  <si>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</si>
  <si>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</si>
  <si>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</si>
  <si>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</si>
  <si>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</si>
  <si>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</si>
  <si>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</si>
  <si>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</si>
  <si>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</si>
  <si>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</si>
  <si>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</si>
  <si>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</si>
  <si>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</si>
  <si>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</si>
  <si>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</si>
  <si>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</si>
  <si>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</si>
  <si>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</si>
  <si>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</si>
  <si>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</si>
  <si>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</si>
  <si>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</si>
  <si>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</si>
  <si>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</si>
  <si>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</si>
  <si>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</si>
  <si>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</si>
  <si>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</si>
  <si>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</si>
  <si>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</si>
  <si>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</si>
  <si>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</si>
  <si>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</si>
  <si>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</si>
  <si>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</si>
  <si>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</si>
  <si>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</si>
  <si>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</si>
  <si>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</si>
  <si>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</si>
  <si>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</si>
  <si>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</si>
  <si>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</si>
  <si>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</si>
  <si>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</si>
  <si>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</si>
  <si>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</si>
  <si>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</si>
  <si>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</si>
  <si>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</si>
  <si>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</si>
  <si>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</si>
  <si>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</si>
  <si>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</si>
  <si>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</si>
  <si>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</si>
  <si>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</si>
  <si>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</si>
  <si>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</si>
  <si>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</si>
  <si>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</si>
  <si>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</si>
  <si>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</si>
  <si>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</si>
  <si>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</si>
  <si>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</si>
  <si>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</si>
  <si>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</si>
  <si>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</si>
  <si>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</si>
  <si>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</si>
  <si>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</si>
  <si>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</si>
  <si>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</si>
  <si>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</si>
  <si>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</si>
  <si>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</si>
  <si>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</si>
  <si>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</si>
  <si>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</si>
  <si>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</si>
  <si>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</si>
  <si>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</si>
  <si>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</si>
  <si>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</si>
  <si>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</si>
  <si>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</si>
  <si>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</si>
  <si>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</si>
  <si>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</si>
  <si>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</si>
  <si>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</si>
  <si>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</si>
  <si>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</si>
  <si>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</si>
  <si>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</si>
  <si>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</si>
  <si>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</si>
  <si>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</si>
  <si>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</si>
  <si>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</si>
  <si>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</si>
  <si>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</si>
  <si>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</si>
  <si>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</si>
  <si>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</si>
  <si>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</si>
  <si>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</si>
  <si>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</si>
  <si>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</si>
  <si>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</si>
  <si>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</si>
  <si>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</si>
  <si>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</si>
  <si>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</si>
  <si>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</si>
  <si>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</si>
  <si>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</si>
  <si>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</si>
  <si>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</si>
  <si>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</si>
  <si>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</si>
  <si>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</si>
  <si>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</si>
  <si>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</si>
  <si>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</si>
  <si>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</si>
  <si>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</si>
  <si>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</si>
  <si>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</si>
  <si>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</si>
  <si>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</si>
  <si>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</si>
  <si>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</si>
  <si>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</si>
  <si>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</si>
  <si>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</si>
  <si>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</si>
  <si>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</si>
  <si>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</si>
  <si>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</si>
  <si>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</si>
  <si>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</si>
  <si>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</si>
  <si>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</si>
  <si>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</si>
  <si>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</si>
  <si>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</si>
  <si>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</si>
  <si>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</si>
  <si>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</si>
  <si>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</si>
  <si>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</si>
  <si>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</si>
  <si>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</si>
  <si>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</si>
  <si>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</si>
  <si>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</si>
  <si>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</si>
  <si>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</si>
  <si>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</si>
  <si>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</si>
  <si>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</si>
  <si>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</si>
  <si>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</si>
  <si>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</si>
  <si>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</si>
  <si>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</si>
  <si>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</si>
  <si>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</si>
  <si>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</si>
  <si>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</si>
  <si>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</si>
  <si>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</si>
  <si>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</si>
  <si>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</si>
  <si>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</si>
  <si>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</si>
  <si>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</si>
  <si>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</si>
  <si>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</si>
  <si>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</si>
  <si>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</si>
  <si>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</si>
  <si>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</si>
  <si>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</si>
  <si>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</si>
  <si>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</si>
  <si>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</si>
  <si>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</si>
  <si>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</si>
  <si>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</si>
  <si>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</si>
  <si>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</si>
  <si>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</si>
  <si>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</si>
  <si>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</si>
  <si>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</si>
  <si>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</si>
  <si>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</si>
  <si>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</si>
  <si>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</si>
  <si>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</si>
  <si>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</si>
  <si>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</si>
  <si>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</si>
  <si>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</si>
  <si>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</si>
  <si>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</si>
  <si>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</si>
  <si>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</si>
  <si>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</si>
  <si>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</si>
  <si>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</si>
  <si>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</si>
  <si>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</si>
  <si>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</si>
  <si>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</si>
  <si>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</si>
  <si>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</si>
  <si>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</si>
  <si>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</si>
  <si>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</si>
  <si>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</si>
  <si>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</si>
  <si>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</si>
  <si>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</si>
  <si>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</si>
  <si>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</si>
  <si>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</si>
  <si>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</si>
  <si>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</si>
  <si>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</si>
  <si>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</si>
  <si>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</si>
  <si>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</si>
  <si>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</si>
  <si>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</si>
  <si>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</si>
  <si>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</si>
  <si>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</si>
  <si>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</si>
  <si>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</si>
  <si>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</si>
  <si>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</si>
  <si>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</si>
  <si>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</si>
  <si>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</si>
  <si>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</si>
  <si>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</si>
  <si>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</si>
  <si>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</si>
  <si>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</si>
  <si>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</si>
  <si>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</si>
  <si>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</si>
  <si>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</si>
  <si>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</si>
  <si>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</si>
  <si>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</si>
  <si>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</si>
  <si>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</si>
  <si>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</si>
  <si>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</si>
  <si>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</si>
  <si>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</si>
  <si>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</si>
  <si>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</si>
  <si>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</si>
  <si>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</si>
  <si>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</si>
  <si>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</si>
  <si>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</si>
  <si>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</si>
  <si>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</si>
  <si>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</si>
  <si>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</si>
  <si>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</si>
  <si>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</si>
  <si>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</si>
  <si>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</si>
  <si>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</si>
  <si>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</si>
  <si>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</si>
  <si>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</si>
  <si>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</si>
  <si>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</si>
  <si>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</si>
  <si>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</si>
  <si>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</si>
  <si>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</si>
  <si>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</si>
  <si>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</si>
  <si>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</si>
  <si>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</si>
  <si>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</si>
  <si>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</si>
  <si>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</si>
  <si>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</si>
  <si>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</si>
  <si>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</si>
  <si>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</si>
  <si>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</si>
  <si>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</si>
  <si>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</si>
  <si>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</si>
  <si>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</si>
  <si>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</si>
  <si>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</si>
  <si>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</si>
  <si>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</si>
  <si>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</si>
  <si>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</si>
  <si>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</si>
  <si>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</si>
  <si>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</si>
  <si>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</si>
  <si>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</si>
  <si>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</si>
  <si>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</si>
  <si>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</si>
  <si>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</si>
  <si>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</si>
  <si>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</si>
  <si>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</si>
  <si>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</si>
  <si>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</si>
  <si>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</si>
  <si>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</si>
  <si>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</si>
  <si>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</si>
  <si>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</si>
  <si>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</si>
  <si>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</si>
  <si>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</si>
  <si>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</si>
  <si>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</si>
  <si>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</si>
  <si>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</si>
  <si>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</si>
  <si>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</si>
  <si>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</si>
  <si>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</si>
  <si>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</si>
  <si>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</si>
  <si>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</si>
  <si>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</si>
  <si>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</si>
  <si>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</si>
  <si>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</si>
  <si>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</si>
  <si>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</si>
  <si>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</si>
  <si>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</si>
  <si>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</si>
  <si>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</si>
  <si>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</si>
  <si>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</si>
  <si>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</si>
  <si>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</si>
  <si>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</si>
  <si>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</si>
  <si>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</si>
  <si>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</si>
  <si>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</si>
  <si>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</si>
  <si>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</si>
  <si>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</si>
  <si>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</si>
  <si>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</si>
  <si>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</si>
  <si>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</si>
  <si>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</si>
  <si>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</si>
  <si>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</si>
  <si>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</si>
  <si>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</si>
  <si>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</si>
  <si>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</si>
  <si>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</si>
  <si>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</si>
  <si>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</si>
  <si>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</si>
  <si>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</si>
  <si>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</si>
  <si>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</si>
  <si>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</si>
  <si>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</si>
  <si>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</si>
  <si>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</si>
  <si>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</si>
  <si>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</si>
  <si>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</si>
  <si>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</si>
  <si>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</si>
  <si>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</si>
  <si>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</si>
  <si>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</si>
  <si>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</si>
  <si>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</si>
  <si>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</si>
  <si>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</si>
  <si>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</si>
  <si>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</si>
  <si>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</si>
  <si>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</si>
  <si>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</si>
  <si>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</si>
  <si>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</si>
  <si>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</si>
  <si>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</si>
  <si>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</si>
  <si>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</si>
  <si>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</si>
  <si>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</si>
  <si>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</si>
  <si>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</si>
  <si>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</si>
  <si>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</si>
  <si>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</si>
  <si>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</si>
  <si>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</si>
  <si>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</si>
  <si>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</si>
  <si>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</si>
  <si>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</si>
  <si>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</si>
  <si>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</si>
  <si>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</si>
  <si>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</si>
  <si>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</si>
  <si>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</si>
  <si>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</si>
  <si>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</si>
  <si>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</si>
  <si>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</si>
  <si>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</si>
  <si>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</si>
  <si>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</si>
  <si>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</si>
  <si>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</si>
  <si>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</si>
  <si>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</si>
  <si>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</si>
  <si>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</si>
  <si>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</si>
  <si>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</si>
  <si>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</si>
  <si>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</si>
  <si>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</si>
  <si>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</si>
  <si>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</si>
  <si>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</si>
  <si>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</si>
  <si>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</si>
  <si>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</si>
  <si>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</si>
  <si>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</si>
  <si>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</si>
  <si>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</si>
  <si>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</si>
  <si>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</si>
  <si>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</si>
  <si>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</si>
  <si>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</si>
  <si>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</si>
  <si>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</si>
  <si>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</si>
  <si>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</si>
  <si>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</si>
  <si>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</si>
  <si>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</si>
  <si>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</si>
  <si>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</si>
  <si>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</si>
  <si>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</si>
  <si>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</si>
  <si>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</si>
  <si>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</si>
  <si>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</si>
  <si>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</si>
  <si>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</si>
  <si>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</si>
  <si>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</si>
  <si>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</si>
  <si>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</si>
  <si>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</si>
  <si>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</si>
  <si>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</si>
  <si>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</si>
  <si>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</si>
  <si>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</si>
  <si>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</si>
  <si>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</si>
  <si>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</si>
  <si>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</si>
  <si>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</si>
  <si>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</si>
  <si>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</si>
  <si>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</si>
  <si>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</si>
  <si>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</si>
  <si>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</si>
  <si>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</si>
  <si>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</si>
  <si>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</si>
  <si>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</si>
  <si>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</si>
  <si>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</si>
  <si>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</si>
  <si>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</si>
  <si>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</si>
  <si>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</si>
  <si>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</si>
  <si>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</si>
  <si>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</si>
  <si>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</si>
  <si>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</si>
  <si>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</si>
  <si>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</si>
  <si>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</si>
  <si>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</si>
  <si>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</si>
  <si>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</si>
  <si>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</si>
  <si>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</si>
  <si>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</si>
  <si>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</si>
  <si>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</si>
  <si>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</si>
  <si>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</si>
  <si>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</si>
  <si>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</si>
  <si>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</si>
  <si>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</si>
  <si>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</si>
  <si>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</si>
  <si>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</si>
  <si>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</si>
  <si>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</si>
  <si>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</si>
  <si>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</si>
  <si>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</si>
  <si>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</si>
  <si>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</si>
  <si>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</si>
  <si>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</si>
  <si>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</si>
  <si>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</si>
  <si>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</si>
  <si>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</si>
  <si>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</si>
  <si>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</si>
  <si>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</si>
  <si>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</si>
  <si>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</si>
  <si>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</si>
  <si>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</si>
  <si>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</si>
  <si>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</si>
  <si>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</si>
  <si>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</si>
  <si>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</si>
  <si>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</si>
  <si>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</si>
  <si>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</si>
  <si>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</si>
  <si>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</si>
  <si>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</si>
  <si>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</si>
  <si>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</si>
  <si>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</si>
  <si>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</si>
  <si>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</si>
  <si>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</si>
  <si>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</si>
  <si>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</si>
  <si>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</si>
  <si>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</si>
  <si>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</si>
  <si>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</si>
  <si>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</si>
  <si>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</si>
  <si>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</si>
  <si>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</si>
  <si>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</si>
  <si>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</si>
  <si>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</si>
  <si>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</si>
  <si>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</si>
  <si>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</si>
  <si>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</si>
  <si>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</si>
  <si>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</si>
  <si>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</si>
  <si>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</si>
  <si>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</si>
  <si>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</si>
  <si>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</si>
  <si>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</si>
  <si>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</si>
  <si>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</si>
  <si>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</si>
  <si>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</si>
  <si>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</si>
  <si>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</si>
  <si>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</si>
  <si>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</si>
  <si>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</si>
  <si>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</si>
  <si>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</si>
  <si>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</si>
  <si>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</si>
  <si>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</si>
  <si>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</si>
  <si>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</si>
  <si>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</si>
  <si>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</si>
  <si>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</si>
  <si>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</si>
  <si>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</si>
  <si>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</si>
  <si>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</si>
  <si>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</si>
  <si>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</si>
  <si>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</si>
  <si>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</si>
  <si>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</si>
  <si>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</si>
  <si>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</si>
  <si>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</si>
  <si>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</si>
  <si>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</si>
  <si>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</si>
  <si>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</si>
  <si>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</si>
  <si>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</si>
  <si>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</si>
  <si>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</si>
  <si>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</si>
  <si>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</si>
  <si>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</si>
  <si>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</si>
  <si>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</si>
  <si>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</si>
  <si>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</si>
  <si>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</si>
  <si>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</si>
  <si>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</si>
  <si>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</si>
  <si>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</si>
  <si>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</si>
  <si>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</si>
  <si>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</si>
  <si>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</si>
  <si>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</si>
  <si>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</si>
  <si>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</si>
  <si>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</si>
  <si>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</si>
  <si>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</si>
  <si>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</si>
  <si>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</si>
  <si>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</si>
  <si>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</si>
  <si>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</si>
  <si>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</si>
  <si>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</si>
  <si>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</si>
  <si>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</si>
  <si>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</si>
  <si>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</si>
  <si>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</si>
  <si>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</si>
  <si>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</si>
  <si>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</si>
  <si>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</si>
  <si>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</si>
  <si>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</si>
  <si>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</si>
  <si>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</si>
  <si>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</si>
  <si>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</si>
  <si>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</si>
  <si>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</si>
  <si>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</si>
  <si>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</si>
  <si>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</si>
  <si>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</si>
  <si>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</si>
  <si>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</si>
  <si>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</si>
  <si>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</si>
  <si>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</si>
  <si>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</si>
  <si>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</si>
  <si>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</si>
  <si>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</si>
  <si>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</si>
  <si>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</si>
  <si>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</si>
  <si>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</si>
  <si>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</si>
  <si>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</si>
  <si>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</si>
  <si>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</si>
  <si>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</si>
  <si>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</si>
  <si>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</si>
  <si>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</si>
  <si>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</si>
  <si>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</si>
  <si>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</si>
  <si>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</si>
  <si>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</si>
  <si>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</si>
  <si>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</si>
  <si>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</si>
  <si>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</si>
  <si>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</si>
  <si>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</si>
  <si>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</si>
  <si>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</si>
  <si>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</si>
  <si>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</si>
  <si>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</si>
  <si>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</si>
  <si>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</si>
  <si>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</si>
  <si>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</si>
  <si>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</si>
  <si>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</si>
  <si>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</si>
  <si>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</si>
  <si>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</si>
  <si>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</si>
  <si>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</si>
  <si>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</si>
  <si>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</si>
  <si>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</si>
  <si>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</si>
  <si>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</si>
  <si>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</si>
  <si>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</si>
  <si>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</si>
  <si>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</si>
  <si>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</si>
  <si>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</si>
  <si>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</si>
  <si>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</si>
  <si>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</si>
  <si>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</si>
  <si>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</si>
  <si>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</si>
  <si>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</si>
  <si>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</si>
  <si>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</si>
  <si>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</si>
  <si>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</si>
  <si>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</si>
  <si>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</si>
  <si>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</si>
  <si>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</si>
  <si>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</si>
  <si>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</si>
  <si>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</si>
  <si>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</si>
  <si>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</si>
  <si>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</si>
  <si>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</si>
  <si>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</si>
  <si>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</si>
  <si>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</si>
  <si>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</si>
  <si>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</si>
  <si>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</si>
  <si>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</si>
  <si>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</si>
  <si>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</si>
  <si>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</si>
  <si>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</si>
  <si>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</si>
  <si>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</si>
  <si>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</si>
  <si>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</si>
  <si>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</si>
  <si>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</si>
  <si>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</si>
  <si>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</si>
  <si>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</si>
  <si>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</si>
  <si>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</si>
  <si>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</si>
  <si>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</si>
  <si>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</si>
  <si>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</si>
  <si>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</si>
  <si>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</si>
  <si>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</si>
  <si>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</si>
  <si>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</si>
  <si>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</si>
  <si>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</si>
  <si>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</si>
  <si>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</si>
  <si>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</si>
  <si>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</si>
  <si>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</si>
  <si>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</si>
  <si>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</si>
  <si>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</si>
  <si>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</si>
  <si>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</si>
  <si>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</si>
  <si>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</si>
  <si>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</si>
  <si>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</si>
  <si>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</si>
  <si>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</si>
  <si>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</si>
  <si>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</si>
  <si>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</si>
  <si>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</si>
  <si>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</si>
  <si>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</si>
  <si>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</si>
  <si>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</si>
  <si>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</si>
  <si>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</si>
  <si>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</si>
  <si>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</si>
  <si>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</si>
  <si>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</si>
  <si>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</si>
  <si>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</si>
  <si>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</si>
  <si>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</si>
  <si>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</si>
  <si>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</si>
  <si>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</si>
  <si>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</si>
  <si>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</si>
  <si>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</si>
  <si>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</si>
  <si>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</si>
  <si>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</si>
  <si>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</si>
  <si>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</si>
  <si>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</si>
  <si>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</si>
  <si>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</si>
  <si>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</si>
  <si>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</si>
  <si>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</si>
  <si>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</si>
  <si>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</si>
  <si>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</si>
  <si>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</si>
  <si>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</si>
  <si>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</si>
  <si>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</si>
  <si>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</si>
  <si>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</si>
  <si>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</si>
  <si>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</si>
  <si>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</si>
  <si>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</si>
  <si>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</si>
  <si>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</si>
  <si>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</si>
  <si>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</si>
  <si>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</si>
  <si>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</si>
  <si>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</si>
  <si>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</si>
  <si>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</si>
  <si>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</si>
  <si>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</si>
  <si>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</si>
  <si>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</si>
  <si>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</si>
  <si>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</si>
  <si>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</si>
  <si>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</si>
  <si>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</si>
  <si>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</si>
  <si>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</si>
  <si>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</si>
  <si>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</si>
  <si>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</si>
  <si>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</si>
  <si>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</si>
  <si>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</si>
  <si>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</si>
  <si>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</si>
  <si>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</si>
  <si>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</si>
  <si>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</si>
  <si>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</si>
  <si>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</si>
  <si>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</si>
  <si>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</si>
  <si>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</si>
  <si>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</si>
  <si>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</si>
  <si>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</si>
  <si>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</si>
  <si>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</si>
  <si>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</si>
  <si>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</si>
  <si>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</si>
  <si>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</si>
  <si>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</si>
  <si>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</si>
  <si>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</si>
  <si>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</si>
  <si>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</si>
  <si>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</si>
  <si>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</si>
  <si>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</si>
  <si>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</si>
  <si>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</si>
  <si>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</si>
  <si>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</si>
  <si>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</si>
  <si>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</si>
  <si>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</si>
  <si>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</si>
  <si>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</si>
  <si>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</si>
  <si>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</si>
  <si>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</si>
  <si>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</si>
  <si>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</si>
  <si>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</si>
  <si>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</si>
  <si>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</si>
  <si>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</si>
  <si>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</si>
  <si>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</si>
  <si>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</si>
  <si>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</si>
  <si>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</si>
  <si>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</si>
  <si>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</si>
  <si>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</si>
  <si>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</si>
  <si>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</si>
  <si>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</si>
  <si>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</si>
  <si>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</si>
  <si>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</si>
  <si>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</si>
  <si>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</si>
  <si>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</si>
  <si>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</si>
  <si>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</si>
  <si>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</si>
  <si>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</si>
  <si>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</si>
  <si>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</si>
  <si>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</si>
  <si>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</si>
  <si>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</si>
  <si>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</si>
  <si>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</si>
  <si>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</si>
  <si>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</si>
  <si>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</si>
  <si>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</si>
  <si>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</si>
  <si>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</si>
  <si>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</si>
  <si>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</si>
  <si>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</si>
  <si>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</si>
  <si>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</si>
  <si>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</si>
  <si>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</si>
  <si>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</si>
  <si>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</si>
  <si>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</si>
  <si>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</si>
  <si>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</si>
  <si>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</si>
  <si>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</si>
  <si>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</si>
  <si>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</si>
  <si>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</si>
  <si>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</si>
  <si>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</si>
  <si>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</si>
  <si>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</si>
  <si>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</si>
  <si>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</si>
  <si>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</si>
  <si>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</si>
  <si>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</si>
  <si>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</si>
  <si>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</si>
  <si>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</si>
  <si>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</si>
  <si>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</si>
  <si>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</si>
  <si>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</si>
  <si>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</si>
  <si>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</si>
  <si>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</si>
  <si>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</si>
  <si>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</si>
  <si>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</si>
  <si>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</si>
  <si>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</si>
  <si>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</si>
  <si>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</si>
  <si>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</si>
  <si>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</si>
  <si>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</si>
  <si>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</si>
  <si>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</si>
  <si>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</si>
  <si>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</si>
  <si>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</si>
  <si>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</si>
  <si>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</si>
  <si>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</si>
  <si>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</si>
  <si>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</si>
  <si>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</si>
  <si>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</si>
  <si>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</si>
  <si>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</si>
  <si>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</si>
  <si>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</si>
  <si>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</si>
  <si>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</si>
  <si>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</si>
  <si>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</si>
  <si>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</si>
  <si>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</si>
  <si>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</si>
  <si>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</si>
  <si>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</si>
  <si>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</si>
  <si>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</si>
  <si>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</si>
  <si>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</si>
  <si>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</si>
  <si>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</si>
  <si>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</si>
  <si>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</si>
  <si>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</si>
  <si>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</si>
  <si>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</si>
  <si>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</si>
  <si>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</si>
  <si>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</si>
  <si>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</si>
  <si>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</si>
  <si>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</si>
  <si>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</si>
  <si>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</si>
  <si>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</si>
  <si>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</si>
  <si>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</si>
  <si>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</si>
  <si>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</si>
  <si>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</si>
  <si>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</si>
  <si>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</si>
  <si>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</si>
  <si>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</si>
  <si>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</si>
  <si>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</si>
  <si>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</si>
  <si>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</si>
  <si>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</si>
  <si>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</si>
  <si>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</si>
  <si>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</si>
  <si>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</si>
  <si>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</si>
  <si>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</si>
  <si>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</si>
  <si>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</si>
  <si>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</si>
  <si>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</si>
  <si>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</si>
  <si>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</si>
  <si>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</si>
  <si>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</si>
  <si>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</si>
  <si>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</si>
  <si>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</si>
  <si>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</si>
  <si>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</si>
  <si>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</si>
  <si>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</si>
  <si>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</si>
  <si>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</si>
  <si>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</si>
  <si>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</si>
  <si>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</si>
  <si>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</si>
  <si>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</si>
  <si>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</si>
  <si>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</si>
  <si>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</si>
  <si>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</si>
  <si>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</si>
  <si>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</si>
  <si>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</si>
  <si>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</si>
  <si>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</si>
  <si>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</si>
  <si>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</si>
  <si>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</si>
  <si>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</si>
  <si>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</si>
  <si>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</si>
  <si>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</si>
  <si>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</si>
  <si>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</si>
  <si>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</si>
  <si>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</si>
  <si>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</si>
  <si>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</si>
  <si>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</si>
  <si>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</si>
  <si>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</si>
  <si>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</si>
  <si>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</si>
  <si>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</si>
  <si>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</si>
  <si>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</si>
  <si>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</si>
  <si>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</si>
  <si>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</si>
  <si>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</si>
  <si>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</si>
  <si>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</si>
  <si>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</si>
  <si>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</si>
  <si>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</si>
  <si>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</si>
  <si>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</si>
  <si>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</si>
  <si>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</si>
  <si>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</si>
  <si>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</si>
  <si>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</si>
  <si>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</si>
  <si>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</si>
  <si>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</si>
  <si>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</si>
  <si>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</si>
  <si>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</si>
  <si>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</si>
  <si>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</si>
  <si>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</si>
  <si>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</si>
  <si>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</si>
  <si>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</si>
  <si>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</si>
  <si>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</si>
  <si>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</si>
  <si>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</si>
  <si>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</si>
  <si>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</si>
  <si>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</si>
  <si>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</si>
  <si>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</si>
  <si>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</si>
  <si>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</si>
  <si>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</si>
  <si>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</si>
  <si>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</si>
  <si>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</si>
  <si>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</si>
  <si>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</si>
  <si>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</si>
  <si>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</si>
  <si>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</si>
  <si>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</si>
  <si>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</si>
  <si>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</si>
  <si>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</si>
  <si>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</si>
  <si>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</si>
  <si>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</si>
  <si>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</si>
  <si>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</si>
  <si>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</si>
  <si>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</si>
  <si>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</si>
  <si>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</si>
  <si>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</si>
  <si>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</si>
  <si>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</si>
  <si>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</si>
  <si>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</si>
  <si>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</si>
  <si>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</si>
  <si>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</si>
  <si>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</si>
  <si>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</si>
  <si>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</si>
  <si>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</si>
  <si>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</si>
  <si>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</si>
  <si>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</si>
  <si>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</si>
  <si>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</si>
  <si>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</si>
  <si>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</si>
  <si>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</si>
  <si>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</si>
  <si>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</si>
  <si>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</si>
  <si>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</si>
  <si>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</si>
  <si>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</si>
  <si>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</si>
  <si>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</si>
  <si>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</si>
  <si>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</si>
  <si>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</si>
  <si>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</si>
  <si>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</si>
  <si>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</si>
  <si>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</si>
  <si>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</si>
  <si>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</si>
  <si>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</si>
  <si>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</si>
  <si>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</si>
  <si>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</si>
  <si>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</si>
  <si>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</si>
  <si>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</si>
  <si>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</si>
  <si>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</si>
  <si>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</si>
  <si>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</si>
  <si>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</si>
  <si>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</si>
  <si>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</si>
  <si>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</si>
  <si>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</si>
  <si>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</si>
  <si>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</si>
  <si>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</si>
  <si>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</si>
  <si>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</si>
  <si>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</si>
  <si>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</si>
  <si>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</si>
  <si>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</si>
  <si>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</si>
  <si>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</si>
  <si>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</si>
  <si>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</si>
  <si>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</si>
  <si>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</si>
  <si>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</si>
  <si>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</si>
  <si>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</si>
  <si>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</si>
  <si>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</si>
  <si>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</si>
  <si>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</si>
  <si>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</si>
  <si>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</si>
  <si>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</si>
  <si>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</si>
  <si>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</si>
  <si>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</si>
  <si>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</si>
  <si>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</si>
  <si>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</si>
  <si>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</si>
  <si>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</si>
  <si>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</si>
  <si>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</si>
  <si>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</si>
  <si>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</si>
  <si>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</si>
  <si>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</si>
  <si>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</si>
  <si>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</si>
  <si>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</si>
  <si>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</si>
  <si>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</si>
  <si>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</si>
  <si>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</si>
  <si>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</si>
  <si>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</si>
  <si>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</si>
  <si>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</si>
  <si>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</si>
  <si>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</si>
  <si>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</si>
  <si>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</si>
  <si>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</si>
  <si>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</si>
  <si>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</si>
  <si>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</si>
  <si>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</si>
  <si>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</si>
  <si>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</si>
  <si>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</si>
  <si>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</si>
  <si>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</si>
  <si>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</si>
  <si>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</si>
  <si>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</si>
  <si>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</si>
  <si>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</si>
  <si>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</si>
  <si>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</si>
  <si>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</si>
  <si>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</si>
  <si>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</si>
  <si>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</si>
  <si>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</si>
  <si>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</si>
  <si>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</si>
  <si>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</si>
  <si>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</si>
  <si>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</si>
  <si>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</si>
  <si>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</si>
  <si>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</si>
  <si>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</si>
  <si>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</si>
  <si>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</si>
  <si>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</si>
  <si>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</si>
  <si>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</si>
  <si>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</si>
  <si>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</si>
  <si>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</si>
  <si>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</si>
  <si>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</si>
  <si>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</si>
  <si>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</si>
  <si>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</si>
  <si>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</si>
  <si>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</si>
  <si>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</si>
  <si>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</si>
  <si>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</si>
  <si>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</si>
  <si>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</si>
  <si>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</si>
  <si>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</si>
  <si>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</si>
  <si>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</si>
  <si>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</si>
  <si>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</si>
  <si>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</si>
  <si>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</si>
  <si>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</si>
  <si>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</si>
  <si>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</si>
  <si>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</si>
  <si>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</si>
  <si>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</si>
  <si>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</si>
  <si>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</si>
  <si>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</si>
  <si>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</si>
  <si>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</si>
  <si>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</si>
  <si>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</si>
  <si>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</si>
  <si>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</si>
  <si>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</si>
  <si>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</si>
  <si>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</si>
  <si>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</si>
  <si>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</si>
  <si>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</si>
  <si>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</si>
  <si>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</si>
  <si>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</si>
  <si>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</si>
  <si>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</si>
  <si>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</si>
  <si>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</si>
  <si>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</si>
  <si>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</si>
  <si>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</si>
  <si>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</si>
  <si>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</si>
  <si>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</si>
  <si>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</si>
  <si>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</si>
  <si>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</si>
  <si>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</si>
  <si>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</si>
  <si>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</si>
  <si>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</si>
  <si>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</si>
  <si>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</si>
  <si>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</si>
  <si>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</si>
  <si>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</si>
  <si>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</si>
  <si>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</si>
  <si>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</si>
  <si>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</si>
  <si>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</si>
  <si>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</si>
  <si>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</si>
  <si>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</si>
  <si>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</si>
  <si>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</si>
  <si>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</si>
  <si>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</si>
  <si>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</si>
  <si>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</si>
  <si>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</si>
  <si>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</si>
  <si>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</si>
  <si>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</si>
  <si>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</si>
  <si>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</si>
  <si>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</si>
  <si>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</si>
  <si>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</si>
  <si>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</si>
  <si>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</si>
  <si>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</si>
  <si>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</si>
  <si>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</si>
  <si>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</si>
  <si>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</si>
  <si>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</si>
  <si>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</si>
  <si>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</si>
  <si>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</si>
  <si>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</si>
  <si>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</si>
  <si>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</si>
  <si>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</si>
  <si>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</si>
  <si>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</si>
  <si>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</si>
  <si>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</si>
  <si>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</si>
  <si>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</si>
  <si>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</si>
  <si>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</si>
  <si>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</si>
  <si>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</si>
  <si>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</si>
  <si>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</si>
  <si>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</si>
  <si>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</si>
  <si>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</si>
  <si>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</si>
  <si>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</si>
  <si>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</si>
  <si>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</si>
  <si>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</si>
  <si>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</si>
  <si>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</si>
  <si>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</si>
  <si>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</si>
  <si>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</si>
  <si>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</si>
  <si>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</si>
  <si>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</si>
  <si>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</si>
  <si>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</si>
  <si>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</si>
  <si>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</si>
  <si>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</si>
  <si>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</si>
  <si>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</si>
  <si>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</si>
  <si>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</si>
  <si>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</si>
  <si>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</si>
  <si>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</si>
  <si>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</si>
  <si>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</si>
  <si>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</si>
  <si>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</si>
  <si>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</si>
  <si>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</si>
  <si>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</si>
  <si>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</si>
  <si>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</si>
  <si>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</si>
  <si>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</si>
  <si>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</si>
  <si>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</si>
  <si>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</si>
  <si>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</si>
  <si>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</si>
  <si>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</si>
  <si>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</si>
  <si>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</si>
  <si>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</si>
  <si>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</si>
  <si>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</si>
  <si>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</si>
  <si>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</si>
  <si>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</si>
  <si>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</si>
  <si>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</si>
  <si>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</si>
  <si>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</si>
  <si>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</si>
  <si>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</si>
  <si>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</si>
  <si>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</si>
  <si>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</si>
  <si>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</si>
  <si>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</si>
  <si>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</si>
  <si>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</si>
  <si>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</si>
  <si>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</si>
  <si>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</si>
  <si>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</si>
  <si>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</si>
  <si>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</si>
  <si>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</si>
  <si>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</si>
  <si>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</si>
  <si>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</si>
  <si>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</si>
  <si>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</si>
  <si>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</si>
  <si>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</si>
  <si>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</si>
  <si>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</si>
  <si>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</si>
  <si>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</si>
  <si>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</si>
  <si>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</si>
  <si>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</si>
  <si>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</si>
  <si>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</si>
  <si>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</si>
  <si>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</si>
  <si>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</si>
  <si>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</si>
  <si>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</si>
  <si>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</si>
  <si>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</si>
  <si>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</si>
  <si>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</si>
  <si>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</si>
  <si>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</si>
  <si>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</si>
  <si>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</si>
  <si>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</si>
  <si>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</si>
  <si>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</si>
  <si>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</si>
  <si>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</si>
  <si>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</si>
  <si>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</si>
  <si>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</si>
  <si>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</si>
  <si>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</si>
  <si>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</si>
  <si>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</si>
  <si>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</si>
  <si>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</si>
  <si>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</si>
  <si>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</si>
  <si>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</si>
  <si>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</si>
  <si>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</si>
  <si>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</si>
  <si>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</si>
  <si>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</si>
  <si>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</si>
  <si>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</si>
  <si>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</si>
  <si>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</si>
  <si>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</si>
  <si>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</si>
  <si>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</si>
  <si>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</si>
  <si>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</si>
  <si>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</si>
  <si>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</si>
  <si>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</si>
  <si>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</si>
  <si>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</si>
  <si>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</si>
  <si>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</si>
  <si>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</si>
  <si>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</si>
  <si>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</si>
  <si>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</si>
  <si>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</si>
  <si>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</si>
  <si>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</si>
  <si>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</si>
  <si>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</si>
  <si>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</si>
  <si>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</si>
  <si>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</si>
  <si>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</si>
  <si>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</si>
  <si>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</si>
  <si>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</si>
  <si>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</si>
  <si>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</si>
  <si>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</si>
  <si>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</si>
  <si>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</si>
  <si>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</si>
  <si>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</si>
  <si>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</si>
  <si>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</si>
  <si>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</si>
  <si>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</si>
  <si>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</si>
  <si>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</si>
  <si>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</si>
  <si>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</si>
  <si>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</si>
  <si>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</si>
  <si>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</si>
  <si>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</si>
  <si>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</si>
  <si>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</si>
  <si>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</si>
  <si>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</si>
  <si>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</si>
  <si>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</si>
  <si>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</si>
  <si>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</si>
  <si>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</si>
  <si>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</si>
  <si>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</si>
  <si>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</si>
  <si>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</si>
  <si>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</si>
  <si>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</si>
  <si>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</si>
  <si>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</si>
  <si>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</si>
  <si>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</si>
  <si>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</si>
  <si>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</si>
  <si>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</si>
  <si>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</si>
  <si>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</si>
  <si>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</si>
  <si>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</si>
  <si>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</si>
  <si>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</si>
  <si>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</si>
  <si>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</si>
  <si>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</si>
  <si>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</si>
  <si>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</si>
  <si>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</si>
  <si>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</si>
  <si>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</si>
  <si>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</si>
  <si>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</si>
  <si>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</si>
  <si>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</si>
  <si>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</si>
  <si>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</si>
  <si>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</si>
  <si>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</si>
  <si>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</si>
  <si>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</si>
  <si>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</si>
  <si>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</si>
  <si>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</si>
  <si>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</si>
  <si>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</si>
  <si>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</si>
  <si>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</si>
  <si>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</si>
  <si>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</si>
  <si>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</si>
  <si>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</si>
  <si>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</si>
  <si>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</si>
  <si>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</si>
  <si>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</si>
  <si>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</si>
  <si>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</si>
  <si>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</si>
  <si>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</si>
  <si>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</si>
  <si>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</si>
  <si>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</si>
  <si>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</si>
  <si>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</si>
  <si>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</si>
  <si>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</si>
  <si>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</si>
  <si>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</si>
  <si>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</si>
  <si>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</si>
  <si>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</si>
  <si>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</si>
  <si>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</si>
  <si>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</si>
  <si>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</si>
  <si>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</si>
  <si>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</si>
  <si>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</si>
  <si>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</si>
  <si>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</si>
  <si>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</si>
  <si>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</si>
  <si>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</si>
  <si>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</si>
  <si>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</si>
  <si>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</si>
  <si>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</si>
  <si>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</si>
  <si>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</si>
  <si>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</si>
  <si>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</si>
  <si>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</si>
  <si>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</si>
  <si>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</si>
  <si>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</si>
  <si>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</si>
  <si>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</si>
  <si>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</si>
  <si>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</si>
  <si>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</si>
  <si>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</si>
  <si>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</si>
  <si>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</si>
  <si>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</si>
  <si>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</si>
  <si>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</si>
  <si>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</si>
  <si>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</si>
  <si>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</si>
  <si>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</si>
  <si>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</si>
  <si>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</si>
  <si>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</si>
  <si>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</si>
  <si>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</si>
  <si>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</si>
  <si>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</si>
  <si>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</si>
  <si>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</si>
  <si>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</si>
  <si>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</si>
  <si>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</si>
  <si>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</si>
  <si>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</si>
  <si>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</si>
  <si>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</si>
  <si>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</si>
  <si>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</si>
  <si>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</si>
  <si>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</si>
  <si>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</si>
  <si>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</si>
  <si>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</si>
  <si>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</si>
  <si>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</si>
  <si>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</si>
  <si>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</si>
  <si>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</si>
  <si>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</si>
  <si>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</si>
  <si>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</si>
  <si>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</si>
  <si>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</si>
  <si>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</si>
  <si>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</si>
  <si>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</si>
  <si>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</si>
  <si>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</si>
  <si>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</si>
  <si>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</si>
  <si>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</si>
  <si>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</si>
  <si>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</si>
  <si>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</si>
  <si>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</si>
  <si>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</si>
  <si>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</si>
  <si>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</si>
  <si>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</si>
  <si>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</si>
  <si>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</si>
  <si>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</si>
  <si>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</si>
  <si>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</si>
  <si>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</si>
  <si>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</si>
  <si>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</si>
  <si>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</si>
  <si>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</si>
  <si>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</si>
  <si>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</si>
  <si>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</si>
  <si>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</si>
  <si>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</si>
  <si>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</si>
  <si>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</si>
  <si>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</si>
  <si>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</si>
  <si>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</si>
  <si>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</si>
  <si>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</si>
  <si>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</si>
  <si>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</si>
  <si>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</si>
  <si>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</si>
  <si>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</si>
  <si>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</si>
  <si>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</si>
  <si>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</si>
  <si>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</si>
  <si>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</si>
  <si>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</si>
  <si>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</si>
  <si>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</si>
  <si>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</si>
  <si>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</si>
  <si>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</si>
  <si>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</si>
  <si>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</si>
  <si>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</si>
  <si>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</si>
  <si>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</si>
  <si>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</si>
  <si>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</si>
  <si>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</si>
  <si>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</si>
  <si>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</si>
  <si>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</si>
  <si>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</si>
  <si>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</si>
  <si>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</si>
  <si>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</si>
  <si>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</si>
  <si>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</si>
  <si>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</si>
  <si>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</si>
  <si>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</si>
  <si>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</si>
  <si>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</si>
  <si>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</si>
  <si>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</si>
  <si>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</si>
  <si>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</si>
  <si>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</si>
  <si>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</si>
  <si>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</si>
  <si>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</si>
  <si>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</si>
  <si>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</si>
  <si>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</si>
  <si>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</si>
  <si>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</si>
  <si>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</si>
  <si>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</si>
  <si>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</si>
  <si>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</si>
  <si>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</si>
  <si>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</si>
  <si>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</si>
  <si>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</si>
  <si>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</si>
  <si>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</si>
  <si>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</si>
  <si>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</si>
  <si>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</si>
  <si>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</si>
  <si>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</si>
  <si>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</si>
  <si>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</si>
  <si>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</si>
  <si>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</si>
  <si>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</si>
  <si>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</si>
  <si>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</si>
  <si>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</si>
  <si>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</si>
  <si>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</si>
  <si>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</si>
  <si>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</si>
  <si>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</si>
  <si>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</si>
  <si>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</si>
  <si>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</si>
  <si>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</si>
  <si>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</si>
  <si>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</si>
  <si>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</si>
  <si>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</si>
  <si>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</si>
  <si>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</si>
  <si>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</si>
  <si>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</si>
  <si>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</si>
  <si>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</si>
  <si>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</si>
  <si>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</si>
  <si>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</si>
  <si>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</si>
  <si>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</si>
  <si>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</si>
  <si>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</si>
  <si>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</si>
  <si>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</si>
  <si>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</si>
  <si>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</si>
  <si>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</si>
  <si>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</si>
  <si>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</si>
  <si>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</si>
  <si>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</si>
  <si>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</si>
  <si>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</si>
  <si>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</si>
  <si>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</si>
  <si>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</si>
  <si>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</si>
  <si>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</si>
  <si>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</si>
  <si>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</si>
  <si>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</si>
  <si>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</si>
  <si>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</si>
  <si>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</si>
  <si>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</si>
  <si>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</si>
  <si>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</si>
  <si>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</si>
  <si>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</si>
  <si>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</si>
  <si>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</si>
  <si>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</si>
  <si>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</si>
  <si>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</si>
  <si>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</si>
  <si>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</si>
  <si>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</si>
  <si>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</si>
  <si>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</si>
  <si>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</si>
  <si>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</si>
  <si>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</si>
  <si>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</si>
  <si>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</si>
  <si>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</si>
  <si>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</si>
  <si>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</si>
  <si>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</si>
  <si>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</si>
  <si>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</si>
  <si>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</si>
  <si>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</si>
  <si>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</si>
  <si>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</si>
  <si>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</si>
  <si>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</si>
  <si>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</si>
  <si>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</si>
  <si>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</si>
  <si>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</si>
  <si>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</si>
  <si>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</si>
  <si>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</si>
  <si>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</si>
  <si>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</si>
  <si>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</si>
  <si>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</si>
  <si>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</si>
  <si>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</si>
  <si>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</si>
  <si>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</si>
  <si>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</si>
  <si>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</si>
  <si>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</si>
  <si>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</si>
  <si>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</si>
  <si>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</si>
  <si>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</si>
  <si>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</si>
  <si>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</si>
  <si>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</si>
  <si>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</si>
  <si>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</si>
  <si>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</si>
  <si>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</si>
  <si>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</si>
  <si>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</si>
  <si>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</si>
  <si>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</si>
  <si>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</si>
  <si>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</si>
  <si>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</si>
  <si>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</si>
  <si>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</si>
  <si>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</si>
  <si>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</si>
  <si>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</si>
  <si>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</si>
  <si>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</si>
  <si>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</si>
  <si>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</si>
  <si>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</si>
  <si>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</si>
  <si>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</si>
  <si>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</si>
  <si>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</si>
  <si>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</si>
  <si>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</si>
  <si>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</si>
  <si>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</si>
  <si>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</si>
  <si>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</si>
  <si>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</si>
  <si>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</si>
  <si>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</si>
  <si>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</si>
  <si>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</si>
  <si>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</si>
  <si>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</si>
  <si>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</si>
  <si>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</si>
  <si>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</si>
  <si>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</si>
  <si>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</si>
  <si>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</si>
  <si>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</si>
  <si>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</si>
  <si>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</si>
  <si>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</si>
  <si>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</si>
  <si>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</si>
  <si>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</si>
  <si>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</si>
  <si>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</si>
  <si>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</si>
  <si>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</si>
  <si>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</si>
  <si>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</si>
  <si>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</si>
  <si>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</si>
  <si>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</si>
  <si>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</si>
  <si>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</si>
  <si>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</si>
  <si>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</si>
  <si>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</si>
  <si>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</si>
  <si>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</si>
  <si>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</si>
  <si>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</si>
  <si>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</si>
  <si>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</si>
  <si>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</si>
  <si>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</si>
  <si>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</si>
  <si>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</si>
  <si>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</si>
  <si>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</si>
  <si>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</si>
  <si>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</si>
  <si>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</si>
  <si>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</si>
  <si>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</si>
  <si>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</si>
  <si>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</si>
  <si>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</si>
  <si>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</si>
  <si>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</si>
  <si>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</si>
  <si>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</si>
  <si>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</si>
  <si>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</si>
  <si>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</si>
  <si>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</si>
  <si>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</si>
  <si>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</si>
  <si>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</si>
  <si>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</si>
  <si>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</si>
  <si>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</si>
  <si>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</si>
  <si>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</si>
  <si>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</si>
  <si>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</si>
  <si>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</si>
  <si>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</si>
  <si>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</si>
  <si>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</si>
  <si>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</si>
  <si>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</si>
  <si>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</si>
  <si>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</si>
  <si>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</si>
  <si>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</si>
  <si>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</si>
  <si>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</si>
  <si>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</si>
  <si>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</si>
  <si>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</si>
  <si>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</si>
  <si>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</si>
  <si>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</si>
  <si>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</si>
  <si>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</si>
  <si>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</si>
  <si>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</si>
  <si>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</si>
  <si>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</si>
  <si>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</si>
  <si>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</si>
  <si>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</si>
  <si>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</si>
  <si>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</si>
  <si>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</si>
  <si>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</si>
  <si>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</si>
  <si>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</si>
  <si>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</si>
  <si>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</si>
  <si>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</si>
  <si>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</si>
  <si>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</si>
  <si>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</si>
  <si>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</si>
  <si>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</si>
  <si>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</si>
  <si>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</si>
  <si>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</si>
  <si>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</si>
  <si>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</si>
  <si>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</si>
  <si>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</si>
  <si>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</si>
  <si>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</si>
  <si>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</si>
  <si>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</si>
  <si>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</si>
  <si>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</si>
  <si>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</si>
  <si>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</si>
  <si>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</si>
  <si>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</si>
  <si>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</si>
  <si>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</si>
  <si>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</si>
  <si>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</si>
  <si>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</si>
  <si>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</si>
  <si>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</si>
  <si>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</si>
  <si>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</si>
  <si>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</si>
  <si>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</si>
  <si>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</si>
  <si>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</si>
  <si>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</si>
  <si>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</si>
  <si>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</si>
  <si>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</si>
  <si>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</si>
  <si>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</si>
  <si>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</si>
  <si>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</si>
  <si>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</si>
  <si>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</si>
  <si>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</si>
  <si>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</si>
  <si>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</si>
  <si>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</si>
  <si>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</si>
  <si>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</si>
  <si>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</si>
  <si>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</si>
  <si>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</si>
  <si>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</si>
  <si>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</si>
  <si>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</si>
  <si>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</si>
  <si>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</si>
  <si>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</si>
  <si>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</si>
  <si>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</si>
  <si>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</si>
  <si>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</si>
  <si>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</si>
  <si>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</si>
  <si>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</si>
  <si>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</si>
  <si>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</si>
  <si>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</si>
  <si>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</si>
  <si>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</si>
  <si>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</si>
  <si>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</si>
  <si>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</si>
  <si>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</si>
  <si>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</si>
  <si>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</si>
  <si>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</si>
  <si>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</si>
  <si>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</si>
  <si>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</si>
  <si>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</si>
  <si>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</si>
  <si>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</si>
  <si>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</si>
  <si>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</si>
  <si>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</si>
  <si>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</si>
  <si>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</si>
  <si>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</si>
  <si>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</si>
  <si>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</si>
  <si>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</si>
  <si>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</si>
  <si>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</si>
  <si>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</si>
  <si>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</si>
  <si>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</si>
  <si>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</si>
  <si>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</si>
  <si>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</si>
  <si>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</si>
  <si>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</si>
  <si>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</si>
  <si>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</si>
  <si>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</si>
  <si>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</si>
  <si>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</si>
  <si>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</si>
  <si>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</si>
  <si>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</si>
  <si>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</si>
  <si>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</si>
  <si>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</si>
  <si>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</si>
  <si>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</si>
  <si>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</si>
  <si>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</si>
  <si>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</si>
  <si>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</si>
  <si>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</si>
  <si>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</si>
  <si>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</si>
  <si>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</si>
  <si>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</si>
  <si>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</si>
  <si>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</si>
  <si>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</si>
  <si>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</si>
  <si>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</si>
  <si>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</si>
  <si>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</si>
  <si>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</si>
  <si>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</si>
  <si>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</si>
  <si>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</si>
  <si>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</si>
  <si>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</si>
  <si>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</si>
  <si>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</si>
  <si>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</si>
  <si>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</si>
  <si>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</si>
  <si>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</si>
  <si>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</si>
  <si>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</si>
  <si>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</si>
  <si>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</si>
  <si>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</si>
  <si>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</si>
  <si>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</si>
  <si>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</si>
  <si>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</si>
  <si>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</si>
  <si>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</si>
  <si>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</si>
  <si>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</si>
  <si>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</si>
  <si>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</si>
  <si>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</si>
  <si>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</si>
  <si>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</si>
  <si>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</si>
  <si>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</si>
  <si>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</si>
  <si>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</si>
  <si>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</si>
  <si>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</si>
  <si>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</si>
  <si>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</si>
  <si>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</si>
  <si>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</si>
  <si>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</si>
  <si>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</si>
  <si>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</si>
  <si>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</si>
  <si>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</si>
  <si>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</si>
  <si>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</si>
  <si>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</si>
  <si>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</si>
  <si>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</si>
  <si>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</si>
  <si>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</si>
  <si>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</si>
  <si>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</si>
  <si>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</si>
  <si>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</si>
  <si>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</si>
  <si>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</si>
  <si>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</si>
  <si>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</si>
  <si>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</si>
  <si>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</si>
  <si>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</si>
  <si>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</si>
  <si>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</si>
  <si>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</si>
  <si>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</si>
  <si>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</si>
  <si>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</si>
  <si>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</si>
  <si>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</si>
  <si>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</si>
  <si>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</si>
  <si>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</si>
  <si>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</si>
  <si>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</si>
  <si>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</si>
  <si>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</si>
  <si>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</si>
  <si>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</si>
  <si>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</si>
  <si>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</si>
  <si>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</si>
  <si>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</si>
  <si>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</si>
  <si>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</si>
  <si>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</si>
  <si>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</si>
  <si>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</si>
  <si>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</si>
  <si>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</si>
  <si>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</si>
  <si>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</si>
  <si>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</si>
  <si>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</si>
  <si>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</si>
  <si>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</si>
  <si>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</si>
  <si>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</si>
  <si>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</si>
  <si>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</si>
  <si>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</si>
  <si>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</si>
  <si>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</si>
  <si>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</si>
  <si>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</si>
  <si>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</si>
  <si>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</si>
  <si>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</si>
  <si>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</si>
  <si>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</si>
  <si>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</si>
  <si>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</si>
  <si>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</si>
  <si>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</si>
  <si>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</si>
  <si>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</si>
  <si>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</si>
  <si>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</si>
  <si>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</si>
  <si>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</si>
  <si>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</si>
  <si>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</si>
  <si>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</si>
  <si>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</si>
  <si>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</si>
  <si>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</si>
  <si>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</si>
  <si>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</si>
  <si>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</si>
  <si>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</si>
  <si>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</si>
  <si>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</si>
  <si>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</si>
  <si>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</si>
  <si>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</si>
  <si>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</si>
  <si>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</si>
  <si>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</si>
  <si>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</si>
  <si>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</si>
  <si>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</si>
  <si>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</si>
  <si>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</si>
  <si>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</si>
  <si>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</si>
  <si>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</si>
  <si>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</si>
  <si>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</si>
  <si>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</si>
  <si>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</si>
  <si>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</si>
  <si>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</si>
  <si>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</si>
  <si>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</si>
  <si>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</si>
  <si>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</si>
  <si>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</si>
  <si>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</si>
  <si>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</si>
  <si>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</si>
  <si>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</si>
  <si>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</si>
  <si>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</si>
  <si>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</si>
  <si>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</si>
  <si>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</si>
  <si>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</si>
  <si>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</si>
  <si>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</si>
  <si>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</si>
  <si>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</si>
  <si>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</si>
  <si>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</si>
  <si>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</si>
  <si>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</si>
  <si>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</si>
  <si>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</si>
  <si>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</si>
  <si>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</si>
  <si>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</si>
  <si>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</si>
  <si>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</si>
  <si>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</si>
  <si>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</si>
  <si>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</si>
  <si>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</si>
  <si>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</si>
  <si>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</si>
  <si>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</si>
  <si>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</si>
  <si>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</si>
  <si>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</si>
  <si>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</si>
  <si>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</si>
  <si>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</si>
  <si>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</si>
  <si>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</si>
  <si>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</si>
  <si>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</si>
  <si>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</si>
  <si>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</si>
  <si>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</si>
  <si>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</si>
  <si>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</si>
  <si>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</si>
  <si>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</si>
  <si>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</si>
  <si>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</si>
  <si>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</si>
  <si>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</si>
  <si>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</si>
  <si>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</si>
  <si>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</si>
  <si>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</si>
  <si>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</si>
  <si>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</si>
  <si>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</si>
  <si>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</si>
  <si>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</si>
  <si>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</si>
  <si>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</si>
  <si>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</si>
  <si>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</si>
  <si>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</si>
  <si>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</si>
  <si>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</si>
  <si>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</si>
  <si>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</si>
  <si>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</si>
  <si>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</si>
  <si>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</si>
  <si>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</si>
  <si>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</si>
  <si>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</si>
  <si>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</si>
  <si>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</si>
  <si>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</si>
  <si>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</si>
  <si>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</si>
  <si>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</si>
  <si>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</si>
  <si>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</si>
  <si>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</si>
  <si>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</si>
  <si>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</si>
  <si>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</si>
  <si>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</si>
  <si>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</si>
  <si>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</si>
  <si>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</si>
  <si>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</si>
  <si>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</si>
  <si>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</si>
  <si>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</si>
  <si>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</si>
  <si>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</si>
  <si>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</si>
  <si>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</si>
  <si>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</si>
  <si>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</si>
  <si>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</si>
  <si>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</si>
  <si>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</si>
  <si>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</si>
  <si>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</si>
  <si>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</si>
  <si>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</si>
  <si>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</si>
  <si>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</si>
  <si>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</si>
  <si>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</si>
  <si>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</si>
  <si>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</si>
  <si>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</si>
  <si>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</si>
  <si>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</si>
  <si>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</si>
  <si>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</si>
  <si>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</si>
  <si>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</si>
  <si>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</si>
  <si>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</si>
  <si>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</si>
  <si>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</si>
  <si>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</si>
  <si>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</si>
  <si>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</si>
  <si>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</si>
  <si>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</si>
  <si>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</si>
  <si>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</si>
  <si>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</si>
  <si>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</si>
  <si>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</si>
  <si>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</si>
  <si>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</si>
  <si>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</si>
  <si>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</si>
  <si>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</si>
  <si>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</si>
  <si>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</si>
  <si>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</si>
  <si>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</si>
  <si>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</si>
  <si>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</si>
  <si>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</si>
  <si>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</si>
  <si>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</si>
  <si>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</si>
  <si>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</si>
  <si>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</si>
  <si>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</si>
  <si>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</si>
  <si>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</si>
  <si>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</si>
  <si>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</si>
  <si>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</si>
  <si>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</si>
  <si>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</si>
  <si>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</si>
  <si>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</si>
  <si>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</si>
  <si>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</si>
  <si>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</si>
  <si>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</si>
  <si>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</si>
  <si>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</si>
  <si>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</si>
  <si>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</si>
  <si>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</si>
  <si>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</si>
  <si>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</si>
  <si>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</si>
  <si>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</si>
  <si>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</si>
  <si>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</si>
  <si>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</si>
  <si>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</si>
  <si>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</si>
  <si>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</si>
  <si>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</si>
  <si>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</si>
  <si>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</si>
  <si>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</si>
  <si>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</si>
  <si>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</si>
  <si>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</si>
  <si>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</si>
  <si>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</si>
  <si>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</si>
  <si>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</si>
  <si>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</si>
  <si>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</si>
  <si>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</si>
  <si>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</si>
  <si>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</si>
  <si>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</si>
  <si>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</si>
  <si>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</si>
  <si>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</si>
  <si>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</si>
  <si>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</si>
  <si>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</si>
  <si>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</si>
  <si>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</si>
  <si>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</si>
  <si>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</si>
  <si>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</si>
  <si>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</si>
  <si>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</si>
  <si>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</si>
  <si>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</si>
  <si>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</si>
  <si>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</si>
  <si>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</si>
  <si>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</si>
  <si>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</si>
  <si>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</si>
  <si>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</si>
  <si>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</si>
  <si>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</si>
  <si>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</si>
  <si>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</si>
  <si>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</si>
  <si>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</si>
  <si>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</si>
  <si>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</si>
  <si>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</si>
  <si>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</si>
  <si>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</si>
  <si>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</si>
  <si>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</si>
  <si>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</si>
  <si>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</si>
  <si>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</si>
  <si>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</si>
  <si>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</si>
  <si>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</si>
  <si>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</si>
  <si>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</si>
  <si>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</si>
  <si>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</si>
  <si>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</si>
  <si>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</si>
  <si>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</si>
  <si>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</si>
  <si>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</si>
  <si>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</si>
  <si>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</si>
  <si>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</si>
  <si>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</si>
  <si>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</si>
  <si>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</si>
  <si>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</si>
  <si>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</si>
  <si>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</si>
  <si>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</si>
  <si>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</si>
  <si>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</si>
  <si>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</si>
  <si>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</si>
  <si>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</si>
  <si>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</si>
  <si>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</si>
  <si>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</si>
  <si>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</si>
  <si>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</si>
  <si>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</si>
  <si>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</si>
  <si>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</si>
  <si>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</si>
  <si>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</si>
  <si>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</si>
  <si>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</si>
  <si>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</si>
  <si>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</si>
  <si>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</si>
  <si>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</si>
  <si>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</si>
  <si>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</si>
  <si>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</si>
  <si>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</si>
  <si>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</si>
  <si>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</si>
  <si>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</si>
  <si>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</si>
  <si>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</si>
  <si>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</si>
  <si>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</si>
  <si>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</si>
  <si>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</si>
  <si>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</si>
  <si>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</si>
  <si>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</si>
  <si>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</si>
  <si>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</si>
  <si>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</si>
  <si>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</si>
  <si>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</si>
  <si>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</si>
  <si>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</si>
  <si>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</si>
  <si>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</si>
  <si>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</si>
  <si>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</si>
  <si>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</si>
  <si>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</si>
  <si>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</si>
  <si>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</si>
  <si>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</si>
  <si>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</si>
  <si>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</si>
  <si>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</si>
  <si>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</si>
  <si>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</si>
  <si>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</si>
  <si>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</si>
  <si>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</si>
  <si>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</si>
  <si>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</si>
  <si>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</si>
  <si>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</si>
  <si>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</si>
  <si>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</si>
  <si>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</si>
  <si>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</si>
  <si>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</si>
  <si>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</si>
  <si>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</si>
  <si>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</si>
  <si>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</si>
  <si>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</si>
  <si>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</si>
  <si>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</si>
  <si>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</si>
  <si>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</si>
  <si>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</si>
  <si>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</si>
  <si>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</si>
  <si>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</si>
  <si>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</si>
  <si>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</si>
  <si>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</si>
  <si>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</si>
  <si>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</si>
  <si>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</si>
  <si>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</si>
  <si>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</si>
  <si>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</si>
  <si>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</si>
  <si>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</si>
  <si>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</si>
  <si>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</si>
  <si>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</si>
  <si>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</si>
  <si>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</si>
  <si>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</si>
  <si>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</si>
  <si>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</si>
  <si>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</si>
  <si>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</si>
  <si>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</si>
  <si>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</si>
  <si>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</si>
  <si>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</si>
  <si>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</si>
  <si>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</si>
  <si>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</si>
  <si>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</si>
  <si>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</si>
  <si>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</si>
  <si>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</si>
  <si>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</si>
  <si>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</si>
  <si>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</si>
  <si>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</si>
  <si>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</si>
  <si>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</si>
  <si>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</si>
  <si>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</si>
  <si>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</si>
  <si>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</si>
  <si>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</si>
  <si>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</si>
  <si>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</si>
  <si>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</si>
  <si>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</si>
  <si>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</si>
  <si>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</si>
  <si>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</si>
  <si>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</si>
  <si>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</si>
  <si>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</si>
  <si>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</si>
  <si>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</si>
  <si>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</si>
  <si>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</si>
  <si>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</si>
  <si>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</si>
  <si>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</si>
  <si>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</si>
  <si>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</si>
  <si>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</si>
  <si>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</si>
  <si>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</si>
  <si>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</si>
  <si>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</si>
  <si>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</si>
  <si>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</si>
  <si>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</si>
  <si>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</si>
  <si>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</si>
  <si>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</si>
  <si>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</si>
  <si>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</si>
  <si>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</si>
  <si>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</si>
  <si>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</si>
  <si>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</si>
  <si>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</si>
  <si>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</si>
  <si>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</si>
  <si>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</si>
  <si>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</si>
  <si>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</si>
  <si>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</si>
  <si>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</si>
  <si>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</si>
  <si>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</si>
  <si>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</si>
  <si>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</si>
  <si>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</si>
  <si>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</si>
  <si>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</si>
  <si>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</si>
  <si>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</si>
  <si>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</si>
  <si>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</si>
  <si>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</si>
  <si>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</si>
  <si>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</si>
  <si>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</si>
  <si>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</si>
  <si>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</si>
  <si>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</si>
  <si>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</si>
  <si>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</si>
  <si>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</si>
  <si>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</si>
  <si>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</si>
  <si>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</si>
  <si>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</si>
  <si>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</si>
  <si>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</si>
  <si>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</si>
  <si>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</si>
  <si>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</si>
  <si>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</si>
  <si>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</si>
  <si>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</si>
  <si>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</si>
  <si>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</si>
  <si>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</si>
  <si>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</si>
  <si>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</si>
  <si>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</si>
  <si>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</si>
  <si>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</si>
  <si>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</si>
  <si>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</si>
  <si>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</si>
  <si>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</si>
  <si>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</si>
  <si>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</si>
  <si>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</si>
  <si>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</si>
  <si>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</si>
  <si>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</si>
  <si>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</si>
  <si>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</si>
  <si>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</si>
  <si>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</si>
  <si>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</si>
  <si>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</si>
  <si>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</si>
  <si>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</si>
  <si>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</si>
  <si>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</si>
  <si>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</si>
  <si>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</si>
  <si>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</si>
  <si>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</si>
  <si>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</si>
  <si>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</si>
  <si>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</si>
  <si>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</si>
  <si>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</si>
  <si>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</si>
  <si>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</si>
  <si>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</si>
  <si>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</si>
  <si>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</si>
  <si>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</si>
  <si>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</si>
  <si>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</si>
  <si>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</si>
  <si>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</si>
  <si>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</si>
  <si>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</si>
  <si>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</si>
  <si>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</si>
  <si>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</si>
  <si>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</si>
  <si>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</si>
  <si>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</si>
  <si>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</si>
  <si>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</si>
  <si>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</si>
  <si>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</si>
  <si>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</si>
  <si>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</si>
  <si>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</si>
  <si>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</si>
  <si>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</si>
  <si>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</si>
  <si>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</si>
  <si>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</si>
  <si>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</si>
  <si>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</si>
  <si>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</si>
  <si>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</si>
  <si>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</si>
  <si>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</si>
  <si>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</si>
  <si>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</si>
  <si>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</si>
  <si>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</si>
  <si>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</si>
  <si>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</si>
  <si>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</si>
  <si>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</si>
  <si>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</si>
  <si>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</si>
  <si>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</si>
  <si>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</si>
  <si>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</si>
  <si>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</si>
  <si>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</si>
  <si>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</si>
  <si>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</si>
  <si>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</si>
  <si>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</si>
  <si>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</si>
  <si>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</si>
  <si>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</si>
  <si>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</si>
  <si>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</si>
  <si>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</si>
  <si>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</si>
  <si>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</si>
  <si>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</si>
  <si>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</si>
  <si>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</si>
  <si>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</si>
  <si>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</si>
  <si>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</si>
  <si>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</si>
  <si>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</si>
  <si>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</si>
  <si>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</si>
  <si>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</si>
  <si>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</si>
  <si>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</si>
  <si>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</si>
  <si>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</si>
  <si>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</si>
  <si>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</si>
  <si>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</si>
  <si>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</si>
  <si>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</si>
  <si>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</si>
  <si>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</si>
  <si>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</si>
  <si>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</si>
  <si>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</si>
  <si>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</si>
  <si>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</si>
  <si>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</si>
  <si>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</si>
  <si>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</si>
  <si>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</si>
  <si>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</si>
  <si>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</si>
  <si>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</si>
  <si>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</si>
  <si>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</si>
  <si>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</si>
  <si>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</si>
  <si>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</si>
  <si>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</si>
  <si>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</si>
  <si>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</si>
  <si>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</si>
  <si>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</si>
  <si>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</si>
  <si>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</si>
  <si>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</si>
  <si>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</si>
  <si>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</si>
  <si>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</si>
  <si>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</si>
  <si>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</si>
  <si>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</si>
  <si>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</si>
  <si>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</si>
  <si>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</si>
  <si>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</si>
  <si>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</si>
  <si>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</si>
  <si>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</si>
  <si>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</si>
  <si>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</si>
  <si>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</si>
  <si>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</si>
  <si>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</si>
  <si>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</si>
  <si>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</si>
  <si>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</si>
  <si>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</si>
  <si>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</si>
  <si>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</si>
  <si>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</si>
  <si>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</si>
  <si>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</si>
  <si>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</si>
  <si>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</si>
  <si>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</si>
  <si>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</si>
  <si>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</si>
  <si>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</si>
  <si>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</si>
  <si>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</si>
  <si>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</si>
  <si>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</si>
  <si>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</si>
  <si>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</si>
  <si>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</si>
  <si>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</si>
  <si>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</si>
  <si>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</si>
  <si>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</si>
  <si>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</si>
  <si>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</si>
  <si>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</si>
  <si>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</si>
  <si>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</si>
  <si>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</si>
  <si>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</si>
  <si>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</si>
  <si>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</si>
  <si>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</si>
  <si>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</si>
  <si>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</si>
  <si>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</si>
  <si>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</si>
  <si>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</si>
  <si>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</si>
  <si>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</si>
  <si>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</si>
  <si>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</si>
  <si>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</si>
  <si>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</si>
  <si>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</si>
  <si>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</si>
  <si>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</si>
  <si>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</si>
  <si>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</si>
  <si>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</si>
  <si>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</si>
  <si>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</si>
  <si>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</si>
  <si>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</si>
  <si>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</si>
  <si>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</si>
  <si>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</si>
  <si>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</si>
  <si>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</si>
  <si>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</si>
  <si>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</si>
  <si>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</si>
  <si>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</si>
  <si>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</si>
  <si>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</si>
  <si>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</si>
  <si>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</si>
  <si>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</si>
  <si>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</si>
  <si>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</si>
  <si>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</si>
  <si>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</si>
  <si>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</si>
  <si>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</si>
  <si>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</si>
  <si>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</si>
  <si>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</si>
  <si>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</si>
  <si>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</si>
  <si>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</si>
  <si>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</si>
  <si>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</si>
  <si>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</si>
  <si>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</si>
  <si>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</si>
  <si>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</si>
  <si>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</si>
  <si>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</si>
  <si>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</si>
  <si>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</si>
  <si>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</si>
  <si>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</si>
  <si>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</si>
  <si>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</si>
  <si>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</si>
  <si>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</si>
  <si>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</si>
  <si>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</si>
  <si>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</si>
  <si>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</si>
  <si>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</si>
  <si>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</si>
  <si>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</si>
  <si>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</si>
  <si>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</si>
  <si>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</si>
  <si>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</si>
  <si>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</si>
  <si>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</si>
  <si>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</si>
  <si>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</si>
  <si>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</si>
  <si>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</si>
  <si>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</si>
  <si>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</si>
  <si>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</si>
  <si>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</si>
  <si>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</si>
  <si>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</si>
  <si>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</si>
  <si>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</si>
  <si>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</si>
  <si>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</si>
  <si>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</si>
  <si>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</si>
  <si>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</si>
  <si>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</si>
  <si>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</si>
  <si>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</si>
  <si>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</si>
  <si>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</si>
  <si>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</si>
  <si>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</si>
  <si>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</si>
  <si>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</si>
  <si>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</si>
  <si>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</si>
  <si>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</si>
  <si>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</si>
  <si>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</si>
  <si>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</si>
  <si>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</si>
  <si>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</si>
  <si>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</si>
  <si>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</si>
  <si>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</si>
  <si>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</si>
  <si>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</si>
  <si>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</si>
  <si>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</si>
  <si>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</si>
  <si>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</si>
  <si>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</si>
  <si>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</si>
  <si>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</si>
  <si>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</si>
  <si>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</si>
  <si>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</si>
  <si>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</si>
  <si>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</si>
  <si>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</si>
  <si>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</si>
  <si>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</si>
  <si>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</si>
  <si>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</si>
  <si>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</si>
  <si>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</si>
  <si>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</si>
  <si>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</si>
  <si>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</si>
  <si>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</si>
  <si>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</si>
  <si>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</si>
  <si>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</si>
  <si>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</si>
  <si>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</si>
  <si>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</si>
  <si>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</si>
  <si>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</si>
  <si>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</si>
  <si>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</si>
  <si>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</si>
  <si>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</si>
  <si>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</si>
  <si>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</si>
  <si>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</si>
  <si>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</si>
  <si>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</si>
  <si>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</si>
  <si>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</si>
  <si>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</si>
  <si>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</si>
  <si>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</si>
  <si>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</si>
  <si>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</si>
  <si>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</si>
  <si>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</si>
  <si>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</si>
  <si>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</si>
  <si>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</si>
  <si>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</si>
  <si>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</si>
  <si>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</si>
  <si>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</si>
  <si>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</si>
  <si>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</si>
  <si>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</si>
  <si>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</si>
  <si>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</si>
  <si>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</si>
  <si>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</si>
  <si>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</si>
  <si>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</si>
  <si>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</si>
  <si>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</si>
  <si>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</si>
  <si>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</si>
  <si>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</si>
  <si>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</si>
  <si>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</si>
  <si>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</si>
  <si>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</si>
  <si>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</si>
  <si>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</si>
  <si>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</si>
  <si>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</si>
  <si>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</si>
  <si>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</si>
  <si>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</si>
  <si>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</si>
  <si>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</si>
  <si>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</si>
  <si>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</si>
  <si>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</si>
  <si>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</si>
  <si>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</si>
  <si>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</si>
  <si>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</si>
  <si>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</si>
  <si>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</si>
  <si>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</si>
  <si>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</si>
  <si>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</si>
  <si>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</si>
  <si>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</si>
  <si>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</si>
  <si>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</si>
  <si>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</si>
  <si>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</si>
  <si>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</si>
  <si>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</si>
  <si>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</si>
  <si>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</si>
  <si>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</si>
  <si>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</si>
  <si>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</si>
  <si>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</si>
  <si>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</si>
  <si>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</si>
  <si>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</si>
  <si>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</si>
  <si>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</si>
  <si>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</si>
  <si>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</si>
  <si>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</si>
  <si>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</si>
  <si>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</si>
  <si>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</si>
  <si>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</si>
  <si>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</si>
  <si>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</si>
  <si>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</si>
  <si>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</si>
  <si>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</si>
  <si>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</si>
  <si>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</si>
  <si>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</si>
  <si>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</si>
  <si>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</si>
  <si>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</si>
  <si>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</si>
  <si>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</si>
  <si>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</si>
  <si>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</si>
  <si>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</si>
  <si>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</si>
  <si>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</si>
  <si>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</si>
  <si>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</si>
  <si>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</si>
  <si>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</si>
  <si>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</si>
  <si>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</si>
  <si>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</si>
  <si>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</si>
  <si>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</si>
  <si>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</si>
  <si>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</si>
  <si>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</si>
  <si>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</si>
  <si>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</si>
  <si>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</si>
  <si>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</si>
  <si>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</si>
  <si>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</si>
  <si>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</si>
  <si>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</si>
  <si>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</si>
  <si>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</si>
  <si>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</si>
  <si>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</si>
  <si>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</si>
  <si>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</si>
  <si>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</si>
  <si>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</si>
  <si>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</si>
  <si>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</si>
  <si>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</si>
  <si>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</si>
  <si>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</si>
  <si>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</si>
  <si>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</si>
  <si>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</si>
  <si>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</si>
  <si>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</si>
  <si>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</si>
  <si>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</si>
  <si>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</si>
  <si>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</si>
  <si>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</si>
  <si>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</si>
  <si>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</si>
  <si>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</si>
  <si>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</si>
  <si>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</si>
  <si>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</si>
  <si>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</si>
  <si>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</si>
  <si>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</si>
  <si>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</si>
  <si>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</si>
  <si>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</si>
  <si>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</si>
  <si>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</si>
  <si>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</si>
  <si>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</si>
  <si>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</si>
  <si>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</si>
  <si>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</si>
  <si>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</si>
  <si>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</si>
  <si>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</si>
  <si>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</si>
  <si>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</si>
  <si>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</si>
  <si>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</si>
  <si>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</si>
  <si>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</si>
  <si>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</si>
  <si>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</si>
  <si>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</si>
  <si>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</si>
  <si>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</si>
  <si>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</si>
  <si>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</si>
  <si>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</si>
  <si>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</si>
  <si>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</si>
  <si>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</si>
  <si>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</si>
  <si>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</si>
  <si>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</si>
  <si>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</si>
  <si>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</si>
  <si>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</si>
  <si>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</si>
  <si>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</si>
  <si>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</si>
  <si>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</si>
  <si>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</si>
  <si>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</si>
  <si>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</si>
  <si>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</si>
  <si>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</si>
  <si>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</si>
  <si>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</si>
  <si>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</si>
  <si>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</si>
  <si>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</si>
  <si>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</si>
  <si>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</si>
  <si>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</si>
  <si>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</si>
  <si>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</si>
  <si>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</si>
  <si>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</si>
  <si>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</si>
  <si>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</si>
  <si>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</si>
  <si>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</si>
  <si>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</si>
  <si>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</si>
  <si>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</si>
  <si>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</si>
  <si>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</si>
  <si>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</si>
  <si>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</si>
  <si>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</si>
  <si>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</si>
  <si>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</si>
  <si>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</si>
  <si>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</si>
  <si>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</si>
  <si>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</si>
  <si>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</si>
  <si>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</si>
  <si>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</si>
  <si>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</si>
  <si>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</si>
  <si>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</si>
  <si>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</si>
  <si>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</si>
  <si>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</si>
  <si>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</si>
  <si>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</si>
  <si>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</si>
  <si>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</si>
  <si>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</si>
  <si>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</si>
  <si>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</si>
  <si>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</si>
  <si>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</si>
  <si>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</si>
  <si>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</si>
  <si>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</si>
  <si>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</si>
  <si>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</si>
  <si>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</si>
  <si>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</si>
  <si>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</si>
  <si>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</si>
  <si>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</si>
  <si>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</si>
  <si>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</si>
  <si>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</si>
  <si>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</si>
  <si>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</si>
  <si>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</si>
  <si>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</si>
  <si>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</si>
  <si>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</si>
  <si>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</si>
  <si>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</si>
  <si>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</si>
  <si>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</si>
  <si>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</si>
  <si>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</si>
  <si>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</si>
  <si>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</si>
  <si>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</si>
  <si>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</si>
  <si>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</si>
  <si>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</si>
  <si>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</si>
  <si>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</si>
  <si>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</si>
  <si>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</si>
  <si>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</si>
  <si>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</si>
  <si>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</si>
  <si>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</si>
  <si>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</si>
  <si>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</si>
  <si>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</si>
  <si>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</si>
  <si>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</si>
  <si>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</si>
  <si>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</si>
  <si>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</si>
  <si>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</si>
  <si>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</si>
  <si>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</si>
  <si>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</si>
  <si>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</si>
  <si>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</si>
  <si>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</si>
  <si>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</si>
  <si>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</si>
  <si>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</si>
  <si>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</si>
  <si>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</si>
  <si>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</si>
  <si>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</si>
  <si>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</si>
  <si>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</si>
  <si>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</si>
  <si>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</si>
  <si>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</si>
  <si>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</si>
  <si>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</si>
  <si>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</si>
  <si>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</si>
  <si>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</si>
  <si>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</si>
  <si>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</si>
  <si>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</si>
  <si>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</si>
  <si>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</si>
  <si>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</si>
  <si>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</si>
  <si>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</si>
  <si>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</si>
  <si>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</si>
  <si>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</si>
  <si>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</si>
  <si>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</si>
  <si>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</si>
  <si>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</si>
  <si>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</si>
  <si>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</si>
  <si>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</si>
  <si>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</si>
  <si>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</si>
  <si>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</si>
  <si>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</si>
  <si>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</si>
  <si>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</si>
  <si>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</si>
  <si>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</si>
  <si>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</si>
  <si>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</si>
  <si>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</si>
  <si>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</si>
  <si>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</si>
  <si>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</si>
  <si>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</si>
  <si>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</si>
  <si>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</si>
  <si>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</si>
  <si>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</si>
  <si>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</si>
  <si>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</si>
  <si>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</si>
  <si>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</si>
  <si>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</si>
  <si>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</si>
  <si>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</si>
  <si>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</si>
  <si>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</si>
  <si>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</si>
  <si>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</si>
  <si>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</si>
  <si>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</si>
  <si>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</si>
  <si>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</si>
  <si>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</si>
  <si>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</si>
  <si>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</si>
  <si>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</si>
  <si>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</si>
  <si>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</si>
  <si>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</si>
  <si>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</si>
  <si>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</si>
  <si>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</si>
  <si>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</si>
  <si>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</si>
  <si>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</si>
  <si>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</si>
  <si>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</si>
  <si>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</si>
  <si>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</si>
  <si>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</si>
  <si>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</si>
  <si>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</si>
  <si>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</si>
  <si>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</si>
  <si>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</si>
  <si>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</si>
  <si>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</si>
  <si>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</si>
  <si>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</si>
  <si>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</si>
  <si>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</si>
  <si>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</si>
  <si>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</si>
  <si>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</si>
  <si>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</si>
  <si>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</si>
  <si>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</si>
  <si>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</si>
  <si>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</si>
  <si>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</si>
  <si>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</si>
  <si>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</si>
  <si>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</si>
  <si>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</si>
  <si>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</si>
  <si>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</si>
  <si>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</si>
  <si>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</si>
  <si>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</si>
  <si>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</si>
  <si>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</si>
  <si>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</si>
  <si>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</si>
  <si>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</si>
  <si>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</si>
  <si>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</si>
  <si>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</si>
  <si>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</si>
  <si>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</si>
  <si>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</si>
  <si>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</si>
  <si>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</si>
  <si>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</si>
  <si>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</si>
  <si>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</si>
  <si>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</si>
  <si>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</si>
  <si>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</si>
  <si>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</si>
  <si>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</si>
  <si>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</si>
  <si>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</si>
  <si>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</si>
  <si>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</si>
  <si>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</si>
  <si>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</si>
  <si>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</si>
  <si>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</si>
  <si>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</si>
  <si>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</si>
  <si>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</si>
  <si>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</si>
  <si>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</si>
  <si>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</si>
  <si>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</si>
  <si>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</si>
  <si>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</si>
  <si>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</si>
  <si>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</si>
  <si>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</si>
  <si>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</si>
  <si>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</si>
  <si>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</si>
  <si>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</si>
  <si>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</si>
  <si>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</si>
  <si>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</si>
  <si>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</si>
  <si>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</si>
  <si>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</si>
  <si>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</si>
  <si>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</si>
  <si>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</si>
  <si>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</si>
  <si>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</si>
  <si>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</si>
  <si>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</si>
  <si>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</si>
  <si>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</si>
  <si>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</si>
  <si>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</si>
  <si>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</si>
  <si>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</si>
  <si>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</si>
  <si>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</si>
  <si>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</si>
  <si>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</si>
  <si>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</si>
  <si>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</si>
  <si>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</si>
  <si>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</si>
  <si>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</si>
  <si>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</si>
  <si>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</si>
  <si>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</si>
  <si>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</si>
  <si>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</si>
  <si>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</si>
  <si>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</si>
  <si>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</si>
  <si>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</si>
  <si>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</si>
  <si>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</si>
  <si>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</si>
  <si>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</si>
  <si>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</si>
  <si>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</si>
  <si>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</si>
  <si>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</si>
  <si>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</si>
  <si>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</si>
  <si>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</si>
  <si>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</si>
  <si>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</si>
  <si>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</si>
  <si>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</si>
  <si>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</si>
  <si>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</si>
  <si>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</si>
  <si>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</si>
  <si>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</si>
  <si>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</si>
  <si>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</si>
  <si>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</si>
  <si>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</si>
  <si>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</si>
  <si>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</si>
  <si>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</si>
  <si>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</si>
  <si>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</si>
  <si>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</si>
  <si>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</si>
  <si>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</si>
  <si>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</si>
  <si>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</si>
  <si>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</si>
  <si>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</si>
  <si>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</si>
  <si>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</si>
  <si>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</si>
  <si>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</si>
  <si>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</si>
  <si>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</si>
  <si>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</si>
  <si>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</si>
  <si>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</si>
  <si>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</si>
  <si>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</si>
  <si>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</si>
  <si>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</si>
  <si>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</si>
  <si>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</si>
  <si>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</si>
  <si>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</si>
  <si>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</si>
  <si>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</si>
  <si>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</si>
  <si>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</si>
  <si>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</si>
  <si>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</si>
  <si>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</si>
  <si>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</si>
  <si>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</si>
  <si>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</si>
  <si>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</si>
  <si>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</si>
  <si>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</si>
  <si>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</si>
  <si>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</si>
  <si>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</si>
  <si>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</si>
  <si>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</si>
  <si>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</si>
  <si>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</si>
  <si>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</si>
  <si>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</si>
  <si>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</si>
  <si>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</si>
  <si>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</si>
  <si>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</si>
  <si>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</si>
  <si>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</si>
  <si>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</si>
  <si>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</si>
  <si>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</si>
  <si>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</si>
  <si>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</si>
  <si>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</si>
  <si>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</si>
  <si>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</si>
  <si>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</si>
  <si>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</si>
  <si>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</si>
  <si>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</si>
  <si>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</si>
  <si>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</si>
  <si>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</si>
  <si>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</si>
  <si>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</si>
  <si>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</si>
  <si>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</si>
  <si>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</si>
  <si>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</si>
  <si>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</si>
  <si>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</si>
  <si>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</si>
  <si>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</si>
  <si>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</si>
  <si>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</si>
  <si>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</si>
  <si>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</si>
  <si>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</si>
  <si>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</si>
  <si>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</si>
  <si>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</si>
  <si>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</si>
  <si>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</si>
  <si>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</si>
  <si>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</si>
  <si>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</si>
  <si>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</si>
  <si>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</si>
  <si>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</si>
  <si>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</si>
  <si>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</si>
  <si>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</si>
  <si>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</si>
  <si>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</si>
  <si>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</si>
  <si>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</si>
  <si>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</si>
  <si>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</si>
  <si>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</si>
  <si>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</si>
  <si>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</si>
  <si>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</si>
  <si>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</si>
  <si>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</si>
  <si>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</si>
  <si>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</si>
  <si>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</si>
  <si>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</si>
  <si>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</si>
  <si>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</si>
  <si>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</si>
  <si>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</si>
  <si>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</si>
  <si>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</si>
  <si>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</si>
  <si>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</si>
  <si>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</si>
  <si>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</si>
  <si>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</si>
  <si>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</si>
  <si>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</si>
  <si>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</si>
  <si>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</si>
  <si>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</si>
  <si>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</si>
  <si>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</si>
  <si>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</si>
  <si>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</si>
  <si>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</si>
  <si>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</si>
  <si>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</si>
  <si>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</si>
  <si>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</si>
  <si>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</si>
  <si>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</si>
  <si>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</si>
  <si>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</si>
  <si>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</si>
  <si>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</si>
  <si>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</si>
  <si>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</si>
  <si>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</si>
  <si>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</si>
  <si>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</si>
  <si>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</si>
  <si>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</si>
  <si>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</si>
  <si>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</si>
  <si>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</si>
  <si>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</si>
  <si>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</si>
  <si>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</si>
  <si>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</si>
  <si>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</si>
  <si>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</si>
  <si>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</si>
  <si>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</si>
  <si>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</si>
  <si>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</si>
  <si>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</si>
  <si>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</si>
  <si>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</si>
  <si>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</si>
  <si>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</si>
  <si>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</si>
  <si>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</si>
  <si>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</si>
  <si>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</si>
  <si>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</si>
  <si>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</si>
  <si>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</si>
  <si>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</si>
  <si>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</si>
  <si>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</si>
  <si>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</si>
  <si>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</si>
  <si>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</si>
  <si>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</si>
  <si>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</si>
  <si>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</si>
  <si>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</si>
  <si>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</si>
  <si>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</si>
  <si>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</si>
  <si>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</si>
  <si>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</si>
  <si>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</si>
  <si>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</si>
  <si>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</si>
  <si>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</si>
  <si>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</si>
  <si>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</si>
  <si>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</si>
  <si>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</si>
  <si>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</si>
  <si>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</si>
  <si>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</si>
  <si>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</si>
  <si>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</si>
  <si>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</si>
  <si>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</si>
  <si>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</si>
  <si>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</si>
  <si>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</si>
  <si>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</si>
  <si>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</si>
  <si>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</si>
  <si>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</si>
  <si>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</si>
  <si>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</si>
  <si>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</si>
  <si>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</si>
  <si>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</si>
  <si>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</si>
  <si>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</si>
  <si>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</si>
  <si>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</si>
  <si>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</si>
  <si>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</si>
  <si>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</si>
  <si>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</si>
  <si>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</si>
  <si>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</si>
  <si>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</si>
  <si>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</si>
  <si>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</si>
  <si>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</si>
  <si>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</si>
  <si>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</si>
  <si>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</si>
  <si>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</si>
  <si>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</si>
  <si>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</si>
  <si>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</si>
  <si>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</si>
  <si>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</si>
  <si>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</si>
  <si>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</si>
  <si>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</si>
  <si>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</si>
  <si>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</si>
  <si>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</si>
  <si>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</si>
  <si>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</si>
  <si>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</si>
  <si>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</si>
  <si>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</si>
  <si>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</si>
  <si>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</si>
  <si>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</si>
  <si>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</si>
  <si>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</si>
  <si>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</si>
  <si>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</si>
  <si>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</si>
  <si>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</si>
  <si>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</si>
  <si>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</si>
  <si>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</si>
  <si>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</si>
  <si>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</si>
  <si>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</si>
  <si>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</si>
  <si>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</si>
  <si>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</si>
  <si>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</si>
  <si>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</si>
  <si>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</si>
  <si>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</si>
  <si>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</si>
  <si>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</si>
  <si>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</si>
  <si>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</si>
  <si>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</si>
  <si>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</si>
  <si>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</si>
  <si>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</si>
  <si>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</si>
  <si>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</si>
  <si>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</si>
  <si>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</si>
  <si>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</si>
  <si>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</si>
  <si>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</si>
  <si>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</si>
  <si>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</si>
  <si>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</si>
  <si>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</si>
  <si>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</si>
  <si>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</si>
  <si>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</si>
  <si>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</si>
  <si>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</si>
  <si>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</si>
  <si>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</si>
  <si>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</si>
  <si>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</si>
  <si>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</si>
  <si>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</si>
  <si>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</si>
  <si>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</si>
  <si>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</si>
  <si>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</si>
  <si>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</si>
  <si>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</si>
  <si>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</si>
  <si>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</si>
  <si>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</si>
  <si>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</si>
  <si>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</si>
  <si>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</si>
  <si>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</si>
  <si>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</si>
  <si>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</si>
  <si>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</si>
  <si>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</si>
  <si>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</si>
  <si>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</si>
  <si>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</si>
  <si>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</si>
  <si>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</si>
  <si>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</si>
  <si>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</si>
  <si>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</si>
  <si>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</si>
  <si>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</si>
  <si>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</si>
  <si>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</si>
  <si>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</si>
  <si>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</si>
  <si>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</si>
  <si>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</si>
  <si>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</si>
  <si>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</si>
  <si>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</si>
  <si>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</si>
  <si>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</si>
  <si>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</si>
  <si>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</si>
  <si>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</si>
  <si>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</si>
  <si>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</si>
  <si>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</si>
  <si>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</si>
  <si>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</si>
  <si>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</si>
  <si>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</si>
  <si>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</si>
  <si>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</si>
  <si>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</si>
  <si>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</si>
  <si>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</si>
  <si>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</si>
  <si>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</si>
  <si>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</si>
  <si>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</si>
  <si>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</si>
  <si>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</si>
  <si>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</si>
  <si>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</si>
  <si>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</si>
  <si>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</si>
  <si>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</si>
  <si>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</si>
  <si>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</si>
  <si>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</si>
  <si>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</si>
  <si>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</si>
  <si>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</si>
  <si>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</si>
  <si>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</si>
  <si>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</si>
  <si>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</si>
  <si>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</si>
  <si>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</si>
  <si>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</si>
  <si>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</si>
  <si>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</si>
  <si>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</si>
  <si>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</si>
  <si>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</si>
  <si>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</si>
  <si>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</si>
  <si>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</si>
  <si>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</si>
  <si>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</si>
  <si>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</si>
  <si>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</si>
  <si>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</si>
  <si>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</si>
  <si>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</si>
  <si>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</si>
  <si>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</si>
  <si>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</si>
  <si>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</si>
  <si>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</si>
  <si>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</si>
  <si>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</si>
  <si>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</si>
  <si>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</si>
  <si>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</si>
  <si>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</si>
  <si>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</si>
  <si>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</si>
  <si>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</si>
  <si>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</si>
  <si>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</si>
  <si>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</si>
  <si>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</si>
  <si>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</si>
  <si>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</si>
  <si>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</si>
  <si>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</si>
  <si>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</si>
  <si>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</si>
  <si>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</si>
  <si>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</si>
  <si>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</si>
  <si>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</si>
  <si>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</si>
  <si>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</si>
  <si>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</si>
  <si>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</si>
  <si>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</si>
  <si>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</si>
  <si>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</si>
  <si>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</si>
  <si>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</si>
  <si>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</si>
  <si>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</si>
  <si>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</si>
  <si>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</si>
  <si>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</si>
  <si>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</si>
  <si>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</si>
  <si>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</si>
  <si>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</si>
  <si>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</si>
  <si>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</si>
  <si>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</si>
  <si>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</si>
  <si>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</si>
  <si>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</si>
  <si>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</si>
  <si>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</si>
  <si>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</si>
  <si>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</si>
  <si>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</si>
  <si>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</si>
  <si>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</si>
  <si>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</si>
  <si>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</si>
  <si>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</si>
  <si>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</si>
  <si>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</si>
  <si>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</si>
  <si>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</si>
  <si>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</si>
  <si>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</si>
  <si>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</si>
  <si>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</si>
  <si>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</si>
  <si>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</si>
  <si>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</si>
  <si>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</si>
  <si>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</si>
  <si>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</si>
  <si>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</si>
  <si>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</si>
  <si>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</si>
  <si>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</si>
  <si>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</si>
  <si>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</si>
  <si>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</si>
  <si>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</si>
  <si>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</si>
  <si>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</si>
  <si>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</si>
  <si>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</si>
  <si>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</si>
  <si>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</si>
  <si>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</si>
  <si>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</si>
  <si>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</si>
  <si>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</si>
  <si>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</si>
  <si>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</si>
  <si>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</si>
  <si>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</si>
  <si>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</si>
  <si>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</si>
  <si>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</si>
  <si>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</si>
  <si>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</si>
  <si>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</si>
  <si>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</si>
  <si>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</si>
  <si>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</si>
  <si>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</si>
  <si>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</si>
  <si>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</si>
  <si>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</si>
  <si>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</si>
  <si>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</si>
  <si>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</si>
  <si>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</si>
  <si>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</si>
  <si>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</si>
  <si>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</si>
  <si>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</si>
  <si>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</si>
  <si>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</si>
  <si>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</si>
  <si>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</si>
  <si>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</si>
  <si>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</si>
  <si>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</si>
  <si>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</si>
  <si>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</si>
  <si>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</si>
  <si>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</si>
  <si>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</si>
  <si>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</si>
  <si>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</si>
  <si>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</si>
  <si>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</si>
  <si>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</si>
  <si>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</si>
  <si>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</si>
  <si>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</si>
  <si>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</si>
  <si>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</si>
  <si>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</si>
  <si>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</si>
  <si>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</si>
  <si>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</si>
  <si>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</si>
  <si>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</si>
  <si>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</si>
  <si>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</si>
  <si>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</si>
  <si>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</si>
  <si>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</si>
  <si>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</si>
  <si>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</si>
  <si>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</si>
  <si>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</si>
  <si>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</si>
  <si>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</si>
  <si>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</si>
  <si>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</si>
  <si>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</si>
  <si>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</si>
  <si>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</si>
  <si>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</si>
  <si>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</si>
  <si>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</si>
  <si>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</si>
  <si>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</si>
  <si>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</si>
  <si>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</si>
  <si>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</si>
  <si>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</si>
  <si>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</si>
  <si>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</si>
  <si>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</si>
  <si>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</si>
  <si>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</si>
  <si>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</si>
  <si>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</si>
  <si>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</si>
  <si>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</si>
  <si>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</si>
  <si>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</si>
  <si>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</si>
  <si>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</si>
  <si>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</si>
  <si>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</si>
  <si>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</si>
  <si>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</si>
  <si>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</si>
  <si>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</si>
  <si>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</si>
  <si>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</si>
  <si>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</si>
  <si>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</si>
  <si>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</si>
  <si>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</si>
  <si>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</si>
  <si>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</si>
  <si>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</si>
  <si>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</si>
  <si>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</si>
  <si>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</si>
  <si>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</si>
  <si>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</si>
  <si>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</si>
  <si>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</si>
  <si>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</si>
  <si>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</si>
  <si>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</si>
  <si>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</si>
  <si>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</si>
  <si>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</si>
  <si>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</si>
  <si>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</si>
  <si>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</si>
  <si>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</si>
  <si>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</si>
  <si>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</si>
  <si>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</si>
  <si>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</si>
  <si>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</si>
  <si>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</si>
  <si>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</si>
  <si>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</si>
  <si>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</si>
  <si>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</si>
  <si>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</si>
  <si>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</si>
  <si>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</si>
  <si>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</si>
  <si>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</si>
  <si>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</si>
  <si>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</si>
  <si>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</si>
  <si>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</si>
  <si>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</si>
  <si>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</si>
  <si>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</si>
  <si>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</si>
  <si>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</si>
  <si>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</si>
  <si>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</si>
  <si>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</si>
  <si>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</si>
  <si>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</si>
  <si>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</si>
  <si>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</si>
  <si>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</si>
  <si>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</si>
  <si>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</si>
  <si>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</si>
  <si>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</si>
  <si>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</si>
  <si>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</si>
  <si>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</si>
  <si>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</si>
  <si>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</si>
  <si>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</si>
  <si>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</si>
  <si>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</si>
  <si>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</si>
  <si>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</si>
  <si>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</si>
  <si>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</si>
  <si>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</si>
  <si>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</si>
  <si>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</si>
  <si>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</si>
  <si>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</si>
  <si>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</si>
  <si>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</si>
  <si>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</si>
  <si>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</si>
  <si>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</si>
  <si>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</si>
  <si>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</si>
  <si>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</si>
  <si>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</si>
  <si>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</si>
  <si>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</si>
  <si>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</si>
  <si>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</si>
  <si>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</si>
  <si>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</si>
  <si>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</si>
  <si>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</si>
  <si>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</si>
  <si>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</si>
  <si>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</si>
  <si>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</si>
  <si>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</si>
  <si>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</si>
  <si>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</si>
  <si>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</si>
  <si>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</si>
  <si>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</si>
  <si>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</si>
  <si>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</si>
  <si>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</si>
  <si>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</si>
  <si>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</si>
  <si>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</si>
  <si>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</si>
  <si>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</si>
  <si>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</si>
  <si>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</si>
  <si>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</si>
  <si>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</si>
  <si>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</si>
  <si>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</si>
  <si>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</si>
  <si>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</si>
  <si>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</si>
  <si>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</si>
  <si>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</si>
  <si>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</si>
  <si>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</si>
  <si>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</si>
  <si>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</si>
  <si>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</si>
  <si>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</si>
  <si>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</si>
  <si>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</si>
  <si>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</si>
  <si>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</si>
  <si>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</si>
  <si>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</si>
  <si>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</si>
  <si>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</si>
  <si>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</si>
  <si>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</si>
  <si>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</si>
  <si>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</si>
  <si>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</si>
  <si>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</si>
  <si>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</si>
  <si>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</si>
  <si>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</si>
  <si>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</si>
  <si>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</si>
  <si>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</si>
  <si>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</si>
  <si>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</si>
  <si>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</si>
  <si>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</si>
  <si>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</si>
  <si>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</si>
  <si>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</si>
  <si>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</si>
  <si>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</si>
  <si>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</si>
  <si>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</si>
  <si>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</si>
  <si>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</si>
  <si>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</si>
  <si>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</si>
  <si>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</si>
  <si>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</si>
  <si>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</si>
  <si>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</si>
  <si>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</si>
  <si>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</si>
  <si>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</si>
  <si>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</si>
  <si>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</si>
  <si>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</si>
  <si>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</si>
  <si>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</si>
  <si>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</si>
  <si>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</si>
  <si>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</si>
  <si>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</si>
  <si>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</si>
  <si>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</si>
  <si>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</si>
  <si>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</si>
  <si>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</si>
  <si>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</si>
  <si>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</si>
  <si>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</si>
  <si>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</si>
  <si>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</si>
  <si>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</si>
  <si>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</si>
  <si>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</si>
  <si>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</si>
  <si>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</si>
  <si>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</si>
  <si>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</si>
  <si>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</si>
  <si>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</si>
  <si>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</si>
  <si>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</si>
  <si>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</si>
  <si>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</si>
  <si>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</si>
  <si>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</si>
  <si>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</si>
  <si>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</si>
  <si>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</si>
  <si>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</si>
  <si>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</si>
  <si>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</si>
  <si>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</si>
  <si>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</si>
  <si>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</si>
  <si>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</si>
  <si>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</si>
  <si>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</si>
  <si>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</si>
  <si>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</si>
  <si>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</si>
  <si>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</si>
  <si>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</si>
  <si>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</si>
  <si>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</si>
  <si>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</si>
  <si>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</si>
  <si>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</si>
  <si>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</si>
  <si>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</si>
  <si>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</si>
  <si>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</si>
  <si>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</si>
  <si>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</si>
  <si>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</si>
  <si>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</si>
  <si>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</si>
  <si>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</si>
  <si>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</si>
  <si>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</si>
  <si>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</si>
  <si>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</si>
  <si>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</si>
  <si>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</si>
  <si>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</si>
  <si>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</si>
  <si>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</si>
  <si>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</si>
  <si>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</si>
  <si>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</si>
  <si>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</si>
  <si>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</si>
  <si>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</si>
  <si>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</si>
  <si>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</si>
  <si>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</si>
  <si>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</si>
  <si>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</si>
  <si>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</si>
  <si>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</si>
  <si>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</si>
  <si>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</si>
  <si>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</si>
  <si>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</si>
  <si>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</si>
  <si>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</si>
  <si>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</si>
  <si>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</si>
  <si>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</si>
  <si>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</si>
  <si>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</si>
  <si>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</si>
  <si>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</si>
  <si>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</si>
  <si>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</si>
  <si>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</si>
  <si>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</si>
  <si>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</si>
  <si>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</si>
  <si>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</si>
  <si>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</si>
  <si>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</si>
  <si>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</si>
  <si>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</si>
  <si>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</si>
  <si>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</si>
  <si>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</si>
  <si>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</si>
  <si>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</si>
  <si>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</si>
  <si>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</si>
  <si>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</si>
  <si>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</si>
  <si>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</si>
  <si>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</si>
  <si>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</si>
  <si>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</si>
  <si>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</si>
  <si>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</si>
  <si>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</si>
  <si>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</si>
  <si>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</si>
  <si>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</si>
  <si>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</si>
  <si>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</si>
  <si>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</si>
  <si>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</si>
  <si>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</si>
  <si>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</si>
  <si>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</si>
  <si>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</si>
  <si>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</si>
  <si>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</si>
  <si>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</si>
  <si>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</si>
  <si>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</si>
  <si>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</si>
  <si>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</si>
  <si>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</si>
  <si>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</si>
  <si>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</si>
  <si>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</si>
  <si>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</si>
  <si>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</si>
  <si>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</si>
  <si>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</si>
  <si>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</si>
  <si>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</si>
  <si>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</si>
  <si>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</si>
  <si>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</si>
  <si>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</si>
  <si>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</si>
  <si>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</si>
  <si>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</si>
  <si>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</si>
  <si>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</si>
  <si>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</si>
  <si>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</si>
  <si>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</si>
  <si>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</si>
  <si>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</si>
  <si>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</si>
  <si>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</si>
  <si>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</si>
  <si>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</si>
  <si>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</si>
  <si>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</si>
  <si>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</si>
  <si>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</si>
  <si>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</si>
  <si>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</si>
  <si>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</si>
  <si>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</si>
  <si>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</si>
  <si>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</si>
  <si>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</si>
  <si>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</si>
  <si>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</si>
  <si>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</si>
  <si>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</si>
  <si>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</si>
  <si>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</si>
  <si>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</si>
  <si>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</si>
  <si>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</si>
  <si>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</si>
  <si>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</si>
  <si>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</si>
  <si>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</si>
  <si>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</si>
  <si>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</si>
  <si>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</si>
  <si>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</si>
  <si>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</si>
  <si>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</si>
  <si>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</si>
  <si>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</si>
  <si>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</si>
  <si>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</si>
  <si>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</si>
  <si>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</si>
  <si>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</si>
  <si>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</si>
  <si>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</si>
  <si>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</si>
  <si>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</si>
  <si>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</si>
  <si>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</si>
  <si>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</si>
  <si>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</si>
  <si>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</si>
  <si>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</si>
  <si>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</si>
  <si>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</si>
  <si>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</si>
  <si>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</si>
  <si>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</si>
  <si>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</si>
  <si>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</si>
  <si>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</si>
  <si>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</si>
  <si>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</si>
  <si>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</si>
  <si>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</si>
  <si>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</si>
  <si>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</si>
  <si>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</si>
  <si>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</si>
  <si>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</si>
  <si>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</si>
  <si>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</si>
  <si>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</si>
  <si>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</si>
  <si>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</si>
  <si>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</si>
  <si>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</si>
  <si>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</si>
  <si>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</si>
  <si>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</si>
  <si>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</si>
  <si>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</si>
  <si>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</si>
  <si>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</si>
  <si>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</si>
  <si>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</si>
  <si>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</si>
  <si>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</si>
  <si>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</si>
  <si>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</si>
  <si>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</si>
  <si>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</si>
  <si>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</si>
  <si>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</si>
  <si>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</si>
  <si>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</si>
  <si>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</si>
  <si>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</si>
  <si>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</si>
  <si>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</si>
  <si>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</si>
  <si>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</si>
  <si>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</si>
  <si>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</si>
  <si>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</si>
  <si>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</si>
  <si>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</si>
  <si>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</si>
  <si>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</si>
  <si>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</si>
  <si>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</si>
  <si>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</si>
  <si>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</si>
  <si>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</si>
  <si>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</si>
  <si>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</si>
  <si>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</si>
  <si>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</si>
  <si>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</si>
  <si>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</si>
  <si>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</si>
  <si>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</si>
  <si>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</si>
  <si>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</si>
  <si>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</si>
  <si>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</si>
  <si>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</si>
  <si>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</si>
  <si>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</si>
  <si>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</si>
  <si>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</si>
  <si>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</si>
  <si>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</si>
  <si>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</si>
  <si>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</si>
  <si>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</si>
  <si>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</si>
  <si>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</si>
  <si>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</si>
  <si>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</si>
  <si>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</si>
  <si>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</si>
  <si>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</si>
  <si>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</si>
  <si>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</si>
  <si>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</si>
  <si>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</si>
  <si>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</si>
  <si>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</si>
  <si>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</si>
  <si>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</si>
  <si>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</si>
  <si>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</si>
  <si>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</si>
  <si>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</si>
  <si>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</si>
  <si>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</si>
  <si>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</si>
  <si>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</si>
  <si>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</si>
  <si>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</si>
  <si>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</si>
  <si>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</si>
  <si>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</si>
  <si>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</si>
  <si>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</si>
  <si>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</si>
  <si>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</si>
  <si>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</si>
  <si>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</si>
  <si>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</si>
  <si>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</si>
  <si>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</si>
  <si>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</si>
  <si>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</si>
  <si>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</si>
  <si>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</si>
  <si>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</si>
  <si>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</si>
  <si>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</si>
  <si>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</si>
  <si>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</si>
  <si>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</si>
  <si>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</si>
  <si>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</si>
  <si>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</si>
  <si>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</si>
  <si>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</si>
  <si>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</si>
  <si>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</si>
  <si>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</si>
  <si>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</si>
  <si>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</si>
  <si>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</si>
  <si>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</si>
  <si>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</si>
  <si>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</si>
  <si>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</si>
  <si>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</si>
  <si>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</si>
  <si>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</si>
  <si>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</si>
  <si>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</si>
  <si>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</si>
  <si>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</si>
  <si>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</si>
  <si>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</si>
  <si>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</si>
  <si>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</si>
  <si>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</si>
  <si>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</si>
  <si>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</si>
  <si>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</si>
  <si>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</si>
  <si>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</si>
  <si>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</si>
  <si>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</si>
  <si>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</si>
  <si>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</si>
  <si>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</si>
  <si>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</si>
  <si>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</si>
  <si>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</si>
  <si>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</si>
  <si>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</si>
  <si>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</si>
  <si>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</si>
  <si>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</si>
  <si>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</si>
  <si>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</si>
  <si>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</si>
  <si>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</si>
  <si>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</si>
  <si>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</si>
  <si>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</si>
  <si>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</si>
  <si>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</si>
  <si>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</si>
  <si>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</si>
  <si>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</si>
  <si>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</si>
  <si>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</si>
  <si>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</si>
  <si>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</si>
  <si>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</si>
  <si>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</si>
  <si>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</si>
  <si>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</si>
  <si>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</si>
  <si>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</si>
  <si>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</si>
  <si>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</si>
  <si>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</si>
  <si>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</si>
  <si>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</si>
  <si>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</si>
  <si>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</si>
  <si>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</si>
  <si>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</si>
  <si>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</si>
  <si>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</si>
  <si>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</si>
  <si>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</si>
  <si>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</si>
  <si>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</si>
  <si>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</si>
  <si>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</si>
  <si>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</si>
  <si>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</si>
  <si>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</si>
  <si>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</si>
  <si>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</si>
  <si>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</si>
  <si>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</si>
  <si>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</si>
  <si>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</si>
  <si>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</si>
  <si>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</si>
  <si>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</si>
  <si>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</si>
  <si>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</si>
  <si>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</si>
  <si>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</si>
  <si>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</si>
  <si>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</si>
  <si>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</si>
  <si>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</si>
  <si>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</si>
  <si>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</si>
  <si>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</si>
  <si>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</si>
  <si>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</si>
  <si>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</si>
  <si>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</si>
  <si>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</si>
  <si>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</si>
  <si>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</si>
  <si>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</si>
  <si>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</si>
  <si>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</si>
  <si>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</si>
  <si>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</si>
  <si>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</si>
  <si>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</si>
  <si>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</si>
  <si>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</si>
  <si>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</si>
  <si>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</si>
  <si>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</si>
  <si>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</si>
  <si>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</si>
  <si>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</si>
  <si>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</si>
  <si>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</si>
  <si>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</si>
  <si>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</si>
  <si>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</si>
  <si>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</si>
  <si>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</si>
  <si>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</si>
  <si>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</si>
  <si>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</si>
  <si>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</si>
  <si>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</si>
  <si>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</si>
  <si>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</si>
  <si>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</si>
  <si>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</si>
  <si>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</si>
  <si>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</si>
  <si>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</si>
  <si>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</si>
  <si>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</si>
  <si>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</si>
  <si>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</si>
  <si>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</si>
  <si>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</si>
  <si>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</si>
  <si>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</si>
  <si>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</si>
  <si>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</si>
  <si>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</si>
  <si>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</si>
  <si>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</si>
  <si>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</si>
  <si>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</si>
  <si>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</si>
  <si>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</si>
  <si>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</si>
  <si>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</si>
  <si>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</si>
  <si>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</si>
  <si>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</si>
  <si>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</si>
  <si>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</si>
  <si>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</si>
  <si>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</si>
  <si>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</si>
  <si>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</si>
  <si>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</si>
  <si>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</si>
  <si>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</si>
  <si>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</si>
  <si>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</si>
  <si>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</si>
  <si>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</si>
  <si>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</si>
  <si>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</si>
  <si>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</si>
  <si>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</si>
  <si>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</si>
  <si>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</si>
  <si>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</si>
  <si>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</si>
  <si>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</si>
  <si>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</si>
  <si>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</si>
  <si>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</si>
  <si>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</si>
  <si>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</si>
  <si>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</si>
  <si>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</si>
  <si>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</si>
  <si>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</si>
  <si>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</si>
  <si>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</si>
  <si>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</si>
  <si>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</si>
  <si>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</si>
  <si>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</si>
  <si>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</si>
  <si>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</si>
  <si>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</si>
  <si>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</si>
  <si>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</si>
  <si>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</si>
  <si>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</si>
  <si>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</si>
  <si>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</si>
  <si>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</si>
  <si>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</si>
  <si>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</si>
  <si>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</si>
  <si>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</si>
  <si>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</si>
  <si>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</si>
  <si>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</si>
  <si>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</si>
  <si>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</si>
  <si>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</si>
  <si>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</si>
  <si>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</si>
  <si>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</si>
  <si>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</si>
  <si>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</si>
  <si>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</si>
  <si>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</si>
  <si>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</si>
  <si>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</si>
  <si>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</si>
  <si>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</si>
  <si>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</si>
  <si>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</si>
  <si>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</si>
  <si>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</si>
  <si>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</si>
  <si>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</si>
  <si>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</si>
  <si>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</si>
  <si>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</si>
  <si>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</si>
  <si>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</si>
  <si>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</si>
  <si>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</si>
  <si>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</si>
  <si>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</si>
  <si>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</si>
  <si>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</si>
  <si>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</si>
  <si>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</si>
  <si>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</si>
  <si>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</si>
  <si>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</si>
  <si>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</si>
  <si>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</si>
  <si>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</si>
  <si>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</si>
  <si>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</si>
  <si>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</si>
  <si>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</si>
  <si>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</si>
  <si>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</si>
  <si>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</si>
  <si>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</si>
  <si>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</si>
  <si>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</si>
  <si>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</si>
  <si>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</si>
  <si>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</si>
  <si>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</si>
  <si>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</si>
  <si>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</si>
  <si>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</si>
  <si>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</si>
  <si>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</si>
  <si>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</si>
  <si>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</si>
  <si>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</si>
  <si>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</si>
  <si>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</si>
  <si>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</si>
  <si>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</si>
  <si>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</si>
  <si>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</si>
  <si>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</si>
  <si>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</si>
  <si>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</si>
  <si>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</si>
  <si>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</si>
  <si>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</si>
  <si>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</si>
  <si>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</si>
  <si>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</si>
  <si>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</si>
  <si>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</si>
  <si>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</si>
  <si>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</si>
  <si>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</si>
  <si>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</si>
  <si>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</si>
  <si>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</si>
  <si>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</si>
  <si>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</si>
  <si>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</si>
  <si>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</si>
  <si>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</si>
  <si>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</si>
  <si>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</si>
  <si>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</si>
  <si>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</si>
  <si>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</si>
  <si>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</si>
  <si>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</si>
  <si>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</si>
  <si>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</si>
  <si>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</si>
  <si>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</si>
  <si>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</si>
  <si>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</si>
  <si>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</si>
  <si>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</si>
  <si>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</si>
  <si>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</si>
  <si>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</si>
  <si>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</si>
  <si>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</si>
  <si>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</si>
  <si>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</si>
  <si>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</si>
  <si>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</si>
  <si>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</si>
  <si>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</si>
  <si>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</si>
  <si>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</si>
  <si>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</si>
  <si>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</si>
  <si>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</si>
  <si>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</si>
  <si>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</si>
  <si>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</si>
  <si>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</si>
  <si>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</si>
  <si>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</si>
  <si>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</si>
  <si>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</si>
  <si>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</si>
  <si>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</si>
  <si>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</si>
  <si>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</si>
  <si>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</si>
  <si>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</si>
  <si>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</si>
  <si>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</si>
  <si>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</si>
  <si>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</si>
  <si>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</si>
  <si>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</si>
  <si>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</si>
  <si>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</si>
  <si>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</si>
  <si>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</si>
  <si>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</si>
  <si>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</si>
  <si>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</si>
  <si>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</si>
  <si>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</si>
  <si>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</si>
  <si>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</si>
  <si>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</si>
  <si>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</si>
  <si>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</si>
  <si>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</si>
  <si>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</si>
  <si>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</si>
  <si>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</si>
  <si>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</si>
  <si>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</si>
  <si>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</si>
  <si>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</si>
  <si>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</si>
  <si>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</si>
  <si>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</si>
  <si>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</si>
  <si>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</si>
  <si>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</si>
  <si>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</si>
  <si>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</si>
  <si>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</si>
  <si>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</si>
  <si>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</si>
  <si>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</si>
  <si>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</si>
  <si>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</si>
  <si>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</si>
  <si>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</si>
  <si>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</si>
  <si>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</si>
  <si>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</si>
  <si>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</si>
  <si>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</si>
  <si>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</si>
  <si>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</si>
  <si>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</si>
  <si>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</si>
  <si>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</si>
  <si>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</si>
  <si>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</si>
  <si>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</si>
  <si>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</si>
  <si>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</si>
  <si>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</si>
  <si>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</si>
  <si>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</si>
  <si>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</si>
  <si>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</si>
  <si>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</si>
  <si>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</si>
  <si>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</si>
  <si>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</si>
  <si>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</si>
  <si>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</si>
  <si>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</si>
  <si>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</si>
  <si>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</si>
  <si>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</si>
  <si>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</si>
  <si>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</si>
  <si>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</si>
  <si>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</si>
  <si>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</si>
  <si>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</si>
  <si>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</si>
  <si>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</si>
  <si>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</si>
  <si>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</si>
  <si>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</si>
  <si>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</si>
  <si>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</si>
  <si>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</si>
  <si>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</si>
  <si>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</si>
  <si>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</si>
  <si>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</si>
  <si>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</si>
  <si>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</si>
  <si>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</si>
  <si>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</si>
  <si>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</si>
  <si>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</si>
  <si>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</si>
  <si>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</si>
  <si>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</si>
  <si>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</si>
  <si>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</si>
  <si>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</si>
  <si>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</si>
  <si>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</si>
  <si>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</si>
  <si>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</si>
  <si>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</si>
  <si>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</si>
  <si>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</si>
  <si>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</si>
  <si>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</si>
  <si>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</si>
  <si>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</si>
  <si>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</si>
  <si>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</si>
  <si>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</si>
  <si>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</si>
  <si>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</si>
  <si>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</si>
  <si>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</si>
  <si>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</si>
  <si>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</si>
  <si>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</si>
  <si>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</si>
  <si>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</si>
  <si>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</si>
  <si>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</si>
  <si>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</si>
  <si>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</si>
  <si>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</si>
  <si>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</si>
  <si>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</si>
  <si>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</si>
  <si>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</si>
  <si>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</si>
  <si>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</si>
  <si>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</si>
  <si>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</si>
  <si>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</si>
  <si>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</si>
  <si>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</si>
  <si>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</si>
  <si>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</si>
  <si>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</si>
  <si>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</si>
  <si>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</si>
  <si>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</si>
  <si>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</si>
  <si>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</si>
  <si>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</si>
  <si>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</si>
  <si>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</si>
  <si>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</si>
  <si>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</si>
  <si>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</si>
  <si>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</si>
  <si>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</si>
  <si>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</si>
  <si>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</si>
  <si>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</si>
  <si>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</si>
  <si>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</si>
  <si>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</si>
  <si>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</si>
  <si>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</si>
  <si>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</si>
  <si>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</si>
  <si>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</si>
  <si>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</si>
  <si>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</si>
  <si>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</si>
  <si>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</si>
  <si>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</si>
  <si>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</si>
  <si>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</si>
  <si>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</si>
  <si>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</si>
  <si>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</si>
  <si>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</si>
  <si>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</si>
  <si>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</si>
  <si>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</si>
  <si>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</si>
  <si>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</si>
  <si>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</si>
  <si>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</si>
  <si>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</si>
  <si>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</si>
  <si>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</si>
  <si>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</si>
  <si>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</si>
  <si>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</si>
  <si>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</si>
  <si>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</si>
  <si>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</si>
  <si>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</si>
  <si>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</si>
  <si>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</si>
  <si>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</si>
  <si>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</si>
  <si>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</si>
  <si>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</si>
  <si>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</si>
  <si>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</si>
  <si>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</si>
  <si>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</si>
  <si>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</si>
  <si>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</si>
  <si>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</si>
  <si>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</si>
  <si>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</si>
  <si>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</si>
  <si>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</si>
  <si>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</si>
  <si>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</si>
  <si>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</si>
  <si>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</si>
  <si>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</si>
  <si>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</si>
  <si>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</si>
  <si>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</si>
  <si>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</si>
  <si>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</si>
  <si>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</si>
  <si>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</si>
  <si>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</si>
  <si>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</si>
  <si>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</si>
  <si>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</si>
  <si>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</si>
  <si>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</si>
  <si>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</si>
  <si>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</si>
  <si>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</si>
  <si>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</si>
  <si>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</si>
  <si>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</si>
  <si>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</si>
  <si>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</si>
  <si>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</si>
  <si>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</si>
  <si>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</si>
  <si>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</si>
  <si>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</si>
  <si>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</si>
  <si>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</si>
  <si>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</si>
  <si>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</si>
  <si>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</si>
  <si>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</si>
  <si>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</si>
  <si>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</si>
  <si>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</si>
  <si>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</si>
  <si>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</si>
  <si>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</si>
  <si>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</si>
  <si>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</si>
  <si>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</si>
  <si>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</si>
  <si>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</si>
  <si>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</si>
  <si>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</si>
  <si>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</si>
  <si>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</si>
  <si>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</si>
  <si>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</si>
  <si>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</si>
  <si>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</si>
  <si>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</si>
  <si>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</si>
  <si>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</si>
  <si>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</si>
  <si>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</si>
  <si>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</si>
  <si>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</si>
  <si>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</si>
  <si>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</si>
  <si>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</si>
  <si>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</si>
  <si>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</si>
  <si>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</si>
  <si>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</si>
  <si>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</si>
  <si>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</si>
  <si>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</si>
  <si>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</si>
  <si>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</si>
  <si>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</si>
  <si>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</si>
  <si>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</si>
  <si>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</si>
  <si>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</si>
  <si>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</si>
  <si>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</si>
  <si>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</si>
  <si>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</si>
  <si>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</si>
  <si>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</si>
  <si>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</si>
  <si>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</si>
  <si>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</si>
  <si>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</si>
  <si>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</si>
  <si>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</si>
  <si>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</si>
  <si>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</si>
  <si>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</si>
  <si>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</si>
  <si>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</si>
  <si>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</si>
  <si>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</si>
  <si>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</si>
  <si>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</si>
  <si>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</si>
  <si>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</si>
  <si>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</si>
  <si>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</si>
  <si>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</si>
  <si>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</si>
  <si>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</si>
  <si>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</si>
  <si>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</si>
  <si>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</si>
  <si>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</si>
  <si>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</si>
  <si>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</si>
  <si>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</si>
  <si>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</si>
  <si>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</si>
  <si>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</si>
  <si>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</si>
  <si>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</si>
  <si>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</si>
  <si>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</si>
  <si>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</si>
  <si>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</si>
  <si>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</si>
  <si>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</si>
  <si>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</si>
  <si>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</si>
  <si>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</si>
  <si>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</si>
  <si>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</si>
  <si>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</si>
  <si>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</si>
  <si>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</si>
  <si>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</si>
  <si>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</si>
  <si>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</si>
  <si>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</si>
  <si>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</si>
  <si>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</si>
  <si>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</si>
  <si>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</si>
  <si>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</si>
  <si>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</si>
  <si>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</si>
  <si>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</si>
  <si>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</si>
  <si>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</si>
  <si>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</si>
  <si>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</si>
  <si>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</si>
  <si>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</si>
  <si>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</si>
  <si>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</si>
  <si>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</si>
  <si>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</si>
  <si>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</si>
  <si>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</si>
  <si>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</si>
  <si>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</si>
  <si>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</si>
  <si>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</si>
  <si>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</si>
  <si>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</si>
  <si>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</si>
  <si>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</si>
  <si>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</si>
  <si>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</si>
  <si>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</si>
  <si>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</si>
  <si>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</si>
  <si>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</si>
  <si>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</si>
  <si>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</si>
  <si>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</si>
  <si>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</si>
  <si>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</si>
  <si>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</si>
  <si>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</si>
  <si>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</si>
  <si>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</si>
  <si>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</si>
  <si>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</si>
  <si>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</si>
  <si>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</si>
  <si>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</si>
  <si>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</si>
  <si>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</si>
  <si>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</si>
  <si>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</si>
  <si>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</si>
  <si>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</si>
  <si>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</si>
  <si>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</si>
  <si>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</si>
  <si>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</si>
  <si>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</si>
  <si>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</si>
  <si>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</si>
  <si>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</si>
  <si>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</si>
  <si>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</si>
  <si>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</si>
  <si>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</si>
  <si>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</si>
  <si>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</si>
  <si>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</si>
  <si>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</si>
  <si>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</si>
  <si>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</si>
  <si>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</si>
  <si>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</si>
  <si>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</si>
  <si>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</si>
  <si>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</si>
  <si>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</si>
  <si>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</si>
  <si>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</si>
  <si>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</si>
  <si>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</si>
  <si>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</si>
  <si>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</si>
  <si>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</si>
  <si>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</si>
  <si>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</si>
  <si>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</si>
  <si>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</si>
  <si>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</si>
  <si>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</si>
  <si>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</si>
  <si>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</si>
  <si>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</si>
  <si>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</si>
  <si>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</si>
  <si>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</si>
  <si>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</si>
  <si>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</si>
  <si>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</si>
  <si>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</si>
  <si>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</si>
  <si>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</si>
  <si>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</si>
  <si>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</si>
  <si>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</si>
  <si>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</si>
  <si>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</si>
  <si>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</si>
  <si>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</si>
  <si>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</si>
  <si>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</si>
  <si>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</si>
  <si>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</si>
  <si>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</si>
  <si>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</si>
  <si>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</si>
  <si>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</si>
  <si>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</si>
  <si>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</si>
  <si>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</si>
  <si>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</si>
  <si>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</si>
  <si>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</si>
  <si>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</si>
  <si>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</si>
  <si>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</si>
  <si>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</si>
  <si>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</si>
  <si>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</si>
  <si>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</si>
  <si>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</si>
  <si>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</si>
  <si>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</si>
  <si>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</si>
  <si>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</si>
  <si>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</si>
  <si>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</si>
  <si>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</si>
  <si>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</si>
  <si>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</si>
  <si>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</si>
  <si>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</si>
  <si>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</si>
  <si>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</si>
  <si>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</si>
  <si>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</si>
  <si>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</si>
  <si>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</si>
  <si>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</si>
  <si>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</si>
  <si>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</si>
  <si>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</si>
  <si>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</si>
  <si>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</si>
  <si>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</si>
  <si>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</si>
  <si>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</si>
  <si>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</si>
  <si>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</si>
  <si>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</si>
  <si>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</si>
  <si>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</si>
  <si>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</si>
  <si>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</si>
  <si>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</si>
  <si>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</si>
  <si>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</si>
  <si>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</si>
  <si>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</si>
  <si>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</si>
  <si>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</si>
  <si>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</si>
  <si>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</si>
  <si>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</si>
  <si>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</si>
  <si>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</si>
  <si>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</si>
  <si>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</si>
  <si>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</si>
  <si>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</si>
  <si>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</si>
  <si>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</si>
  <si>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</si>
  <si>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</si>
  <si>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</si>
  <si>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</si>
  <si>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</si>
  <si>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</si>
  <si>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</si>
  <si>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</si>
  <si>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</si>
  <si>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</si>
  <si>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</si>
  <si>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</si>
  <si>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</si>
  <si>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</si>
  <si>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</si>
  <si>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</si>
  <si>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</si>
  <si>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</si>
  <si>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</si>
  <si>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</si>
  <si>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</si>
  <si>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</si>
  <si>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</si>
  <si>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</si>
  <si>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</si>
  <si>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</si>
  <si>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</si>
  <si>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</si>
  <si>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</si>
  <si>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</si>
  <si>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</si>
  <si>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</si>
  <si>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</si>
  <si>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</si>
  <si>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</si>
  <si>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</si>
  <si>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</si>
  <si>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</si>
  <si>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</si>
  <si>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</si>
  <si>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</si>
  <si>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</si>
  <si>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</si>
  <si>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</si>
  <si>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</si>
  <si>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</si>
  <si>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</si>
  <si>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</si>
  <si>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</si>
  <si>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</si>
  <si>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</si>
  <si>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</si>
  <si>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</si>
  <si>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</si>
  <si>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</si>
  <si>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</si>
  <si>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</si>
  <si>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</si>
  <si>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</si>
  <si>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</si>
  <si>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</si>
  <si>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</si>
  <si>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</si>
  <si>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</si>
  <si>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</si>
  <si>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</si>
  <si>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</si>
  <si>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</si>
  <si>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</si>
  <si>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</si>
  <si>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</si>
  <si>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</si>
  <si>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</si>
  <si>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</si>
  <si>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</si>
  <si>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</si>
  <si>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</si>
  <si>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</si>
  <si>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</si>
  <si>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</si>
  <si>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</si>
  <si>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</si>
  <si>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</si>
  <si>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</si>
  <si>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</si>
  <si>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</si>
  <si>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</si>
  <si>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</si>
  <si>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</si>
  <si>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</si>
  <si>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</si>
  <si>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</si>
  <si>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</si>
  <si>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</si>
  <si>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</si>
  <si>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</si>
  <si>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</si>
  <si>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</si>
  <si>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</si>
  <si>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</si>
  <si>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</si>
  <si>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</si>
  <si>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</si>
  <si>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</si>
  <si>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</si>
  <si>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</si>
  <si>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</si>
  <si>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</si>
  <si>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</si>
  <si>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</si>
  <si>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</si>
  <si>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</si>
  <si>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</si>
  <si>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</si>
  <si>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</si>
  <si>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</si>
  <si>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</si>
  <si>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</si>
  <si>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</si>
  <si>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</si>
  <si>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</si>
  <si>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</si>
  <si>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</si>
  <si>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</si>
  <si>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</si>
  <si>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</si>
  <si>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</si>
  <si>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</si>
  <si>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</si>
  <si>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</si>
  <si>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</si>
  <si>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</si>
  <si>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</si>
  <si>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</si>
  <si>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</si>
  <si>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</si>
  <si>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</si>
  <si>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</si>
  <si>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</si>
  <si>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</si>
  <si>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</si>
  <si>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</si>
  <si>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</si>
  <si>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</si>
  <si>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</si>
  <si>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</si>
  <si>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</si>
  <si>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</si>
  <si>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</si>
  <si>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</si>
  <si>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</si>
  <si>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</si>
  <si>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</si>
  <si>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</si>
  <si>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</si>
  <si>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</si>
  <si>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</si>
  <si>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</si>
  <si>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</si>
  <si>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</si>
  <si>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</si>
  <si>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</si>
  <si>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</si>
  <si>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</si>
  <si>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</si>
  <si>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</si>
  <si>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</si>
  <si>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</si>
  <si>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</si>
  <si>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</si>
  <si>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</si>
  <si>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</si>
  <si>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</si>
  <si>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</si>
  <si>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</si>
  <si>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</si>
  <si>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</si>
  <si>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</si>
  <si>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</si>
  <si>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</si>
  <si>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</si>
  <si>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</si>
  <si>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</si>
  <si>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</si>
  <si>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</si>
  <si>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</si>
  <si>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</si>
  <si>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</si>
  <si>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</si>
  <si>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</si>
  <si>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</si>
  <si>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</si>
  <si>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</si>
  <si>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</si>
  <si>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</si>
  <si>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</si>
  <si>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</si>
  <si>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</si>
  <si>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</si>
  <si>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</si>
  <si>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</si>
  <si>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</si>
  <si>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</si>
  <si>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</si>
  <si>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</si>
  <si>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</si>
  <si>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</si>
  <si>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</si>
  <si>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</si>
  <si>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</si>
  <si>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</si>
  <si>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</si>
  <si>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</si>
  <si>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</si>
  <si>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</si>
  <si>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</si>
  <si>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</si>
  <si>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</si>
  <si>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</si>
  <si>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</si>
  <si>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</si>
  <si>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</si>
  <si>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</si>
  <si>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</si>
  <si>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</si>
  <si>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</si>
  <si>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</si>
  <si>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</si>
  <si>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</si>
  <si>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</si>
  <si>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</si>
  <si>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</si>
  <si>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</si>
  <si>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</si>
  <si>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</si>
  <si>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</si>
  <si>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</si>
  <si>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</si>
  <si>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</si>
  <si>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</si>
  <si>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</si>
  <si>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</si>
  <si>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</si>
  <si>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</si>
  <si>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</si>
  <si>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</si>
  <si>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</si>
  <si>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</si>
  <si>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</si>
  <si>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</si>
  <si>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</si>
  <si>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</si>
  <si>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</si>
  <si>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</si>
  <si>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</si>
  <si>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</si>
  <si>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</si>
  <si>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</si>
  <si>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</si>
  <si>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</si>
  <si>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</si>
  <si>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</si>
  <si>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</si>
  <si>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</si>
  <si>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</si>
  <si>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</si>
  <si>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</si>
  <si>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</si>
  <si>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</si>
  <si>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</si>
  <si>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</si>
  <si>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</si>
  <si>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</si>
  <si>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</si>
  <si>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</si>
  <si>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</si>
  <si>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</si>
  <si>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</si>
  <si>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</si>
  <si>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</si>
  <si>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</si>
  <si>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</si>
  <si>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</si>
  <si>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</si>
  <si>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</si>
  <si>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</si>
  <si>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</si>
  <si>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</si>
  <si>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</si>
  <si>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</si>
  <si>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</si>
  <si>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</si>
  <si>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</si>
  <si>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</si>
  <si>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</si>
  <si>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</si>
  <si>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</si>
  <si>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</si>
  <si>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</si>
  <si>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</si>
  <si>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</si>
  <si>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</si>
  <si>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</si>
  <si>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</si>
  <si>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</si>
  <si>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</si>
  <si>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</si>
  <si>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</si>
  <si>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</si>
  <si>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</si>
  <si>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</si>
  <si>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</si>
  <si>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</si>
  <si>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</si>
  <si>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</si>
  <si>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</si>
  <si>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</si>
  <si>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</si>
  <si>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</si>
  <si>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</si>
  <si>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</si>
  <si>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</si>
  <si>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</si>
  <si>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</si>
  <si>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</si>
  <si>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</si>
  <si>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</si>
  <si>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</si>
  <si>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</si>
  <si>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</si>
  <si>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</si>
  <si>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</si>
  <si>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</si>
  <si>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</si>
  <si>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</si>
  <si>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</si>
  <si>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</si>
  <si>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</si>
  <si>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</si>
  <si>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</si>
  <si>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</si>
  <si>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</si>
  <si>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</si>
  <si>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</si>
  <si>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</si>
  <si>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</si>
  <si>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</si>
  <si>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</si>
  <si>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</si>
  <si>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</si>
  <si>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</si>
  <si>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</si>
  <si>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</si>
  <si>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</si>
  <si>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</si>
  <si>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</si>
  <si>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</si>
  <si>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</si>
  <si>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</si>
  <si>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</si>
  <si>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</si>
  <si>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</si>
  <si>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</si>
  <si>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</si>
  <si>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</si>
  <si>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</si>
  <si>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</si>
  <si>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</si>
  <si>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</si>
  <si>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</si>
  <si>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</si>
  <si>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</si>
  <si>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</si>
  <si>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</si>
  <si>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</si>
  <si>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</si>
  <si>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</si>
  <si>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</si>
  <si>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</si>
  <si>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</si>
  <si>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</si>
  <si>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</si>
  <si>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</si>
  <si>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</si>
  <si>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</si>
  <si>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</si>
  <si>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</si>
  <si>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</si>
  <si>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</si>
  <si>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</si>
  <si>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</si>
  <si>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</si>
  <si>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</si>
  <si>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</si>
  <si>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</si>
  <si>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</si>
  <si>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</si>
  <si>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</si>
  <si>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</si>
  <si>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</si>
  <si>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</si>
  <si>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</si>
  <si>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</si>
  <si>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</si>
  <si>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</si>
  <si>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</si>
  <si>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</si>
  <si>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</si>
  <si>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</si>
  <si>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</si>
  <si>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</si>
  <si>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</si>
  <si>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</si>
  <si>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</si>
  <si>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</si>
  <si>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</si>
  <si>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</si>
  <si>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</si>
  <si>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</si>
  <si>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</si>
  <si>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</si>
  <si>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</si>
  <si>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</si>
  <si>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</si>
  <si>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</si>
  <si>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</si>
  <si>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</si>
  <si>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</si>
  <si>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</si>
  <si>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</si>
  <si>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</si>
  <si>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</si>
  <si>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</si>
  <si>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</si>
  <si>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</si>
  <si>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</si>
  <si>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</si>
  <si>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</si>
  <si>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</si>
  <si>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</si>
  <si>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</si>
  <si>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</si>
  <si>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</si>
  <si>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</si>
  <si>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</si>
  <si>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</si>
  <si>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</si>
  <si>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</si>
  <si>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</si>
  <si>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</si>
  <si>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</si>
  <si>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</si>
  <si>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</si>
  <si>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</si>
  <si>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</si>
  <si>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</si>
  <si>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</si>
  <si>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</si>
  <si>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</si>
  <si>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</si>
  <si>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</si>
  <si>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</si>
  <si>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</si>
  <si>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</si>
  <si>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</si>
  <si>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</si>
  <si>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</si>
  <si>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</si>
  <si>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</si>
  <si>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</si>
  <si>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</si>
  <si>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</si>
  <si>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</si>
  <si>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</si>
  <si>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</si>
  <si>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</si>
  <si>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</si>
  <si>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</si>
  <si>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</si>
  <si>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</si>
  <si>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</si>
  <si>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</si>
  <si>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</si>
  <si>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</si>
  <si>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</si>
  <si>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</si>
  <si>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</si>
  <si>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</si>
  <si>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</si>
  <si>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</si>
  <si>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</si>
  <si>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</si>
  <si>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</si>
  <si>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</si>
  <si>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</si>
  <si>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</si>
  <si>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</si>
  <si>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</si>
  <si>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</si>
  <si>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</si>
  <si>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</si>
  <si>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</si>
  <si>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</si>
  <si>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</si>
  <si>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</si>
  <si>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</si>
  <si>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</si>
  <si>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</si>
  <si>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</si>
  <si>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</si>
  <si>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</si>
  <si>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</si>
  <si>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</si>
  <si>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</si>
  <si>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</si>
  <si>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</si>
  <si>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</si>
  <si>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</si>
  <si>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</si>
  <si>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</si>
  <si>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</si>
  <si>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</si>
  <si>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</si>
  <si>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</si>
  <si>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</si>
  <si>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</si>
  <si>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</si>
  <si>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</si>
  <si>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</si>
  <si>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</si>
  <si>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</si>
  <si>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</si>
  <si>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</si>
  <si>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</si>
  <si>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</si>
  <si>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</si>
  <si>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</si>
  <si>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</si>
  <si>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</si>
  <si>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</si>
  <si>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</si>
  <si>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</si>
  <si>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</si>
  <si>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</si>
  <si>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</si>
  <si>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</si>
  <si>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</si>
  <si>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</si>
  <si>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</si>
  <si>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</si>
  <si>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</si>
  <si>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</si>
  <si>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</si>
  <si>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</si>
  <si>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</si>
  <si>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</si>
  <si>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</si>
  <si>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</si>
  <si>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</si>
  <si>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</si>
  <si>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</si>
  <si>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</si>
  <si>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</si>
  <si>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</si>
  <si>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</si>
  <si>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</si>
  <si>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</si>
  <si>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</si>
  <si>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</si>
  <si>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</si>
  <si>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</si>
  <si>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</si>
  <si>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</si>
  <si>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</si>
  <si>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</si>
  <si>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</si>
  <si>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</si>
  <si>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</si>
  <si>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</si>
  <si>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</si>
  <si>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</si>
  <si>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</si>
  <si>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</si>
  <si>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</si>
  <si>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</si>
  <si>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</si>
  <si>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</si>
  <si>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</si>
  <si>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</si>
  <si>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</si>
  <si>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</si>
  <si>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</si>
  <si>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</si>
  <si>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</si>
  <si>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</si>
  <si>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</si>
  <si>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</si>
  <si>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</si>
  <si>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</si>
  <si>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</si>
  <si>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</si>
  <si>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</si>
  <si>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</si>
  <si>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</si>
  <si>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</si>
  <si>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</si>
  <si>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</si>
  <si>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</si>
  <si>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</si>
  <si>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</si>
  <si>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</si>
  <si>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</si>
  <si>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</si>
  <si>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</si>
  <si>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</si>
  <si>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</si>
  <si>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</si>
  <si>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</si>
  <si>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</si>
  <si>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</si>
  <si>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</si>
  <si>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</si>
  <si>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</si>
  <si>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</si>
  <si>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</si>
  <si>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</si>
  <si>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</si>
  <si>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</si>
  <si>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</si>
  <si>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</si>
  <si>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</si>
  <si>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</si>
  <si>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</si>
  <si>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</si>
  <si>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</si>
  <si>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</si>
  <si>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</si>
  <si>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</si>
  <si>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</si>
  <si>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</si>
  <si>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</si>
  <si>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</si>
  <si>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</si>
  <si>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</si>
  <si>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</si>
  <si>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</si>
  <si>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</si>
  <si>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</si>
  <si>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</si>
  <si>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</si>
  <si>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</si>
  <si>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</si>
  <si>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</si>
  <si>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</si>
  <si>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</si>
  <si>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</si>
  <si>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</si>
  <si>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</si>
  <si>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</si>
  <si>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</si>
  <si>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</si>
  <si>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</si>
  <si>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</si>
  <si>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</si>
  <si>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</si>
  <si>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</si>
  <si>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</si>
  <si>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</si>
  <si>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</si>
  <si>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</si>
  <si>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</si>
  <si>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</si>
  <si>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</si>
  <si>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</si>
  <si>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</si>
  <si>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</si>
  <si>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</si>
  <si>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</si>
  <si>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</si>
  <si>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</si>
  <si>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</si>
  <si>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</si>
  <si>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</si>
  <si>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</si>
  <si>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</si>
  <si>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</si>
  <si>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</si>
  <si>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</si>
  <si>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</si>
  <si>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</si>
  <si>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</si>
  <si>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</si>
  <si>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</si>
  <si>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</si>
  <si>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</si>
  <si>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</si>
  <si>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</si>
  <si>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</si>
  <si>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</si>
  <si>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</si>
  <si>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</si>
  <si>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</si>
  <si>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</si>
  <si>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</si>
  <si>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</si>
  <si>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</si>
  <si>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</si>
  <si>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</si>
  <si>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</si>
  <si>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</si>
  <si>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</si>
  <si>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</si>
  <si>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</si>
  <si>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</si>
  <si>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</si>
  <si>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</si>
  <si>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</si>
  <si>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</si>
  <si>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</si>
  <si>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</si>
  <si>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</si>
  <si>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</si>
  <si>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</si>
  <si>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</si>
  <si>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</si>
  <si>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</si>
  <si>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</si>
  <si>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</si>
  <si>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</si>
  <si>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</si>
  <si>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</si>
  <si>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</si>
  <si>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</si>
  <si>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</si>
  <si>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</si>
  <si>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</si>
  <si>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</si>
  <si>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</si>
  <si>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</si>
  <si>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</si>
  <si>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</si>
  <si>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</si>
  <si>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</si>
  <si>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</si>
  <si>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</si>
  <si>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</si>
  <si>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</si>
  <si>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</si>
  <si>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</si>
  <si>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</si>
  <si>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</si>
  <si>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</si>
  <si>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</si>
  <si>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</si>
  <si>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</si>
  <si>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</si>
  <si>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</si>
  <si>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</si>
  <si>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</si>
  <si>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</si>
  <si>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</si>
  <si>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</si>
  <si>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</si>
  <si>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</si>
  <si>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</si>
  <si>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</si>
  <si>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</si>
  <si>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</si>
  <si>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</si>
  <si>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</si>
  <si>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</si>
  <si>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</si>
  <si>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</si>
  <si>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</si>
  <si>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</si>
  <si>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</si>
  <si>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</si>
  <si>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</si>
  <si>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</si>
  <si>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</si>
  <si>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</si>
  <si>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</si>
  <si>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</si>
  <si>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</si>
  <si>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</si>
  <si>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</si>
  <si>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</si>
  <si>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</si>
  <si>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</si>
  <si>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</si>
  <si>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</si>
  <si>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</si>
  <si>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</si>
  <si>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</si>
  <si>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</si>
  <si>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</si>
  <si>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</si>
  <si>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</si>
  <si>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</si>
  <si>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</si>
  <si>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</si>
  <si>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</si>
  <si>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</si>
  <si>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</si>
  <si>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</si>
  <si>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</si>
  <si>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</si>
  <si>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</si>
  <si>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</si>
  <si>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</si>
  <si>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</si>
  <si>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</si>
  <si>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</si>
  <si>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</si>
  <si>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</si>
  <si>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</si>
  <si>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</si>
  <si>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</si>
  <si>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</si>
  <si>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</si>
  <si>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</si>
  <si>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</si>
  <si>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</si>
  <si>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</si>
  <si>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</si>
  <si>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</si>
  <si>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</si>
  <si>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</si>
  <si>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</si>
  <si>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</si>
  <si>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</si>
  <si>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</si>
  <si>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</si>
  <si>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</si>
  <si>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</si>
  <si>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</si>
  <si>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</si>
  <si>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</si>
  <si>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</si>
  <si>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</si>
  <si>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</si>
  <si>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</si>
  <si>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</si>
  <si>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</si>
  <si>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</si>
  <si>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</si>
  <si>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</si>
  <si>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</si>
  <si>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</si>
  <si>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</si>
  <si>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</si>
  <si>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PCM-20251010-00000598</t>
  </si>
  <si>
    <t>5G flapping down, there is access issue, Site located in a compound and not accessible after 5 pm.</t>
  </si>
  <si>
    <t>PCM-20251010-00000930</t>
  </si>
  <si>
    <t>Critical</t>
  </si>
  <si>
    <t xml:space="preserve">60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</si>
  <si>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</si>
  <si>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</si>
  <si>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</si>
  <si>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</si>
  <si>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</si>
  <si>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</si>
  <si>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</si>
  <si>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</si>
  <si>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</si>
  <si>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</si>
  <si>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</si>
  <si>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</si>
  <si>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</si>
  <si>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</si>
  <si>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</si>
  <si>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</si>
  <si>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</si>
  <si>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</si>
  <si>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</si>
  <si>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</si>
  <si>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</si>
  <si>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</si>
  <si>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</si>
  <si>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</si>
  <si>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</si>
  <si>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</si>
  <si>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</si>
  <si>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</si>
  <si>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</si>
  <si>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</si>
  <si>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</si>
  <si>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</si>
  <si>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</si>
  <si>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</si>
  <si>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</si>
  <si>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</si>
  <si>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</si>
  <si>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</si>
  <si>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</si>
  <si>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</si>
  <si>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</si>
  <si>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</si>
  <si>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</si>
  <si>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</si>
  <si>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</si>
  <si>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</si>
  <si>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</si>
  <si>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</si>
  <si>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</si>
  <si>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</si>
  <si>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</si>
  <si>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</si>
  <si>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</si>
  <si>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</si>
  <si>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</si>
  <si>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</si>
  <si>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</si>
  <si>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</si>
  <si>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</si>
  <si>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</si>
  <si>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</si>
  <si>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</si>
  <si>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</si>
  <si>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</si>
  <si>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</si>
  <si>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</si>
  <si>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</si>
  <si>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</si>
  <si>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</si>
  <si>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</si>
  <si>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</si>
  <si>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</si>
  <si>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</si>
  <si>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</si>
  <si>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</si>
  <si>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</si>
  <si>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</si>
  <si>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</si>
  <si>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</si>
  <si>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</si>
  <si>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</si>
  <si>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</si>
  <si>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</si>
  <si>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</si>
  <si>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</si>
  <si>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PCM-20251010-00000060</t>
  </si>
  <si>
    <t xml:space="preserve">RF Unit Maintenance Link Failure // site is located at residential building roof top door is closed &amp; owner not responding </t>
  </si>
  <si>
    <t xml:space="preserve"> PCM-20250215-00000830 </t>
  </si>
  <si>
    <t>LTE site still down and  site located in aramco area access issue need special permission</t>
  </si>
  <si>
    <t xml:space="preserve"> PCM-20251010-00000742 </t>
  </si>
  <si>
    <t>60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</si>
  <si>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</si>
  <si>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</si>
  <si>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</si>
  <si>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</si>
  <si>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PCM-20251010-00000883</t>
  </si>
  <si>
    <t>EM Team at site checking</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</si>
  <si>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</si>
  <si>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</si>
  <si>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</si>
  <si>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</si>
  <si>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</si>
  <si>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</si>
  <si>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</si>
  <si>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PCM-20251009-00002047</t>
  </si>
  <si>
    <t>PCM-20251010-00000896</t>
  </si>
  <si>
    <t xml:space="preserve">local site down Em team on the way ETA 30 MINS </t>
  </si>
  <si>
    <t>PCM-20251010-00000917</t>
  </si>
  <si>
    <t xml:space="preserve">PG connected at site // LTE scetor down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</si>
</sst>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1"/>
      <name val="Aptos"/>
      <charset val="1"/>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0" fontId="32" fillId="0" borderId="0" xfId="0" applyFont="1"/>
    <xf numFmtId="0" fontId="33" fillId="0" borderId="0" xfId="0" applyFont="1"/>
    <xf numFmtId="165" fontId="7" fillId="7"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4" totalsRowShown="0" headerRowDxfId="174" dataDxfId="173" headerRowBorderDxfId="171" tableBorderDxfId="172" totalsRowBorderDxfId="170">
  <autoFilter ref="A1:L5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3" totalsRowShown="0" headerRowDxfId="157" dataDxfId="156" headerRowBorderDxfId="154" tableBorderDxfId="155" totalsRowBorderDxfId="153">
  <autoFilter ref="A1:CJ18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0" totalsRowShown="0" headerRowDxfId="64" dataDxfId="63" headerRowBorderDxfId="61" tableBorderDxfId="62">
  <autoFilter ref="A1:L119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9" totalsRowShown="0" headerRowDxfId="48" dataDxfId="47" headerRowBorderDxfId="45" tableBorderDxfId="46" totalsRowBorderDxfId="44">
  <autoFilter ref="A1:L43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3" totalsRowShown="0" headerRowDxfId="31" dataDxfId="30" headerRowBorderDxfId="28" tableBorderDxfId="29">
  <autoFilter ref="A1:L10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91" totalsRowShown="0" headerRowDxfId="15" dataDxfId="14" headerRowBorderDxfId="12" tableBorderDxfId="13">
  <autoFilter ref="A1:L19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4"/>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5.398437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1"/>
      <c r="N1" s="161"/>
      <c r="O1" s="161"/>
    </row>
    <row r="2" spans="1:15" s="70" customFormat="1" ht="70.5" customHeight="1">
      <c r="A2" s="68" t="s">
        <v>38963</v>
      </c>
      <c r="B2" s="65" t="str">
        <f>IFERROR(VLOOKUP(D2,DB!A:K,11,0),"")</f>
        <v>R1</v>
      </c>
      <c r="C2" s="65">
        <v>1</v>
      </c>
      <c r="D2" s="85" t="s">
        <v>17807</v>
      </c>
      <c r="E2" s="69" t="s">
        <v>38964</v>
      </c>
      <c r="F2" s="82">
        <v>45662.948425925926</v>
      </c>
      <c r="G2" s="72">
        <f ca="1">IFERROR(NOW()-F2,"")</f>
        <v>277.72027118055848</v>
      </c>
      <c r="H2" s="82">
        <v>45662.943402777775</v>
      </c>
      <c r="I2" s="65" t="str">
        <f>IFERROR(VLOOKUP(D2,DB!A:F,6,0),"")</f>
        <v>Generator-SG</v>
      </c>
      <c r="J2" s="65" t="str">
        <f>IFERROR(VLOOKUP(D2,DB!A:G,7,0),"")</f>
        <v>Dead</v>
      </c>
      <c r="K2" s="73" t="s">
        <v>38965</v>
      </c>
      <c r="L2" s="71" t="str">
        <f>IFERROR(VLOOKUP(D2,DB!A:I,9,0),"")</f>
        <v>Latis</v>
      </c>
    </row>
    <row r="3" spans="1:15" ht="28.5" customHeight="1">
      <c r="A3" s="141" t="s">
        <v>38966</v>
      </c>
      <c r="B3" s="142" t="str">
        <f>IFERROR(VLOOKUP(D3,DB!A:K,11,0),"")</f>
        <v>R1</v>
      </c>
      <c r="C3" s="142">
        <v>1</v>
      </c>
      <c r="D3" s="142" t="s">
        <v>18750</v>
      </c>
      <c r="E3" s="69" t="s">
        <v>38964</v>
      </c>
      <c r="F3" s="164">
        <v>45940.457754629628</v>
      </c>
      <c r="G3" s="163">
        <f ca="1">IFERROR(NOW()-F3,"")</f>
        <v>0.21094247685687151</v>
      </c>
      <c r="H3" s="167">
        <v>45940.615405092591</v>
      </c>
      <c r="I3" s="142" t="str">
        <f>IFERROR(VLOOKUP(D3,DB!A:F,6,0),"")</f>
        <v>SCECO</v>
      </c>
      <c r="J3" s="65" t="str">
        <f>IFERROR(VLOOKUP(D3,DB!A:G,7,0),"")</f>
        <v>Dead</v>
      </c>
      <c r="K3" s="146" t="s">
        <v>38967</v>
      </c>
      <c r="L3" s="147" t="str">
        <f>IFERROR(VLOOKUP(D3,DB!A:I,9,0),"")</f>
        <v>Latis</v>
      </c>
      <c r="M3" s="70"/>
      <c r="N3" s="70"/>
      <c r="O3" s="70"/>
    </row>
    <row r="4" spans="1:15" ht="15" customHeight="1">
      <c r="A4" s="141" t="s">
        <v>38968</v>
      </c>
      <c r="B4" s="142" t="str">
        <f>IFERROR(VLOOKUP(D4,DB!A:K,11,0),"")</f>
        <v>R1</v>
      </c>
      <c r="C4" s="142">
        <v>5</v>
      </c>
      <c r="D4" s="142" t="s">
        <v>21536</v>
      </c>
      <c r="E4" s="143" t="s">
        <v>38969</v>
      </c>
      <c r="F4" s="144">
        <v>45940.658796296295</v>
      </c>
      <c r="G4" s="145">
        <f ca="1">IFERROR(NOW()-F4,"")</f>
        <v>9.9008101897197776E-3</v>
      </c>
      <c r="H4" s="144">
        <v>45940.651284722226</v>
      </c>
      <c r="I4" s="142" t="str">
        <f>IFERROR(VLOOKUP(D4,DB!A:F,6,0),"")</f>
        <v>Generator-DG</v>
      </c>
      <c r="J4" s="65" t="str">
        <f>IFERROR(VLOOKUP(D4,DB!A:G,7,0),"")</f>
        <v>Vandalized</v>
      </c>
      <c r="K4" s="146" t="s">
        <v>38970</v>
      </c>
      <c r="L4" s="147" t="str">
        <f>IFERROR(VLOOKUP(D4,DB!A:I,9,0),"")</f>
        <v>Latis</v>
      </c>
      <c r="M4" s="70"/>
      <c r="N4" s="70"/>
      <c r="O4" s="70"/>
    </row>
    <row r="5" spans="1:15" ht="15" customHeight="1">
      <c r="A5" s="141"/>
      <c r="B5" s="142" t="str">
        <f>IFERROR(VLOOKUP(D5,DB!A:K,11,0),"")</f>
        <v/>
      </c>
      <c r="C5" s="142"/>
      <c r="D5" s="142"/>
      <c r="E5" s="143"/>
      <c r="F5" s="144"/>
      <c r="G5" s="145">
        <f ca="1">IFERROR(NOW()-F5,"")</f>
        <v>45940.668697106485</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45940.668697106485</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45940.668697106485</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45940.668697106485</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45940.668697106485</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45940.668697106485</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45940.668697106485</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45940.668697106485</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45940.668697106485</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45940.668697106485</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45940.668697106485</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45940.668697106485</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45940.668697106485</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45940.668697106485</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45940.668697106485</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45940.668697106485</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45940.668697106485</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45940.668697106485</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45940.668697106485</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45940.668697106485</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45940.668697106485</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45940.668697106485</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45940.668697106485</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45940.668697106485</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45940.668697106485</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45940.668697106485</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45940.668697106485</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45940.668697106485</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45940.668697106485</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45940.668697106485</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45940.668697106485</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45940.668697106485</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45940.668697106485</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45940.668697106485</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45940.668697106485</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45940.668697106485</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45940.668697106485</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45940.668697106485</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45940.668697106485</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45940.668697106485</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45940.668697106485</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45940.668697106485</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45940.668697106485</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45940.668697106485</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45940.668697106485</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45940.668697106485</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45940.668697106485</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45940.668697106485</v>
      </c>
      <c r="H52" s="144"/>
      <c r="I52" s="142" t="str">
        <f>IFERROR(VLOOKUP(D52,DB!A:F,6,0),"")</f>
        <v/>
      </c>
      <c r="J52" s="65" t="str">
        <f>IFERROR(VLOOKUP(D52,DB!A:G,7,0),"")</f>
        <v/>
      </c>
      <c r="K52" s="146"/>
      <c r="L52" s="147" t="str">
        <f>IFERROR(VLOOKUP(D52,DB!A:I,9,0),"")</f>
        <v/>
      </c>
      <c r="M52" s="70"/>
      <c r="N52" s="70"/>
      <c r="O52" s="70"/>
    </row>
    <row r="53" spans="1:15" ht="15" customHeight="1">
      <c r="A53" s="141"/>
      <c r="B53" s="142" t="str">
        <f>IFERROR(VLOOKUP(D53,DB!A:K,11,0),"")</f>
        <v/>
      </c>
      <c r="C53" s="142"/>
      <c r="D53" s="142"/>
      <c r="E53" s="143"/>
      <c r="F53" s="144"/>
      <c r="G53" s="145">
        <f ca="1">IFERROR(NOW()-F53,"")</f>
        <v>45940.668697106485</v>
      </c>
      <c r="H53" s="144"/>
      <c r="I53" s="142" t="str">
        <f>IFERROR(VLOOKUP(D53,DB!A:F,6,0),"")</f>
        <v/>
      </c>
      <c r="J53" s="65" t="str">
        <f>IFERROR(VLOOKUP(D53,DB!A:G,7,0),"")</f>
        <v/>
      </c>
      <c r="K53" s="146"/>
      <c r="L53" s="147" t="str">
        <f>IFERROR(VLOOKUP(D53,DB!A:I,9,0),"")</f>
        <v/>
      </c>
      <c r="M53" s="70"/>
      <c r="N53" s="70"/>
      <c r="O53" s="70"/>
    </row>
    <row r="54" spans="1:15" ht="15" customHeight="1">
      <c r="A54" s="141"/>
      <c r="B54" s="142" t="str">
        <f>IFERROR(VLOOKUP(D54,DB!A:K,11,0),"")</f>
        <v/>
      </c>
      <c r="C54" s="142"/>
      <c r="D54" s="142"/>
      <c r="E54" s="143"/>
      <c r="F54" s="144"/>
      <c r="G54" s="145">
        <f ca="1">IFERROR(NOW()-F54,"")</f>
        <v>45940.668697106485</v>
      </c>
      <c r="H54" s="144"/>
      <c r="I54" s="142" t="str">
        <f>IFERROR(VLOOKUP(D54,DB!A:F,6,0),"")</f>
        <v/>
      </c>
      <c r="J54" s="65" t="str">
        <f>IFERROR(VLOOKUP(D54,DB!A:G,7,0),"")</f>
        <v/>
      </c>
      <c r="K54" s="146"/>
      <c r="L54" s="147" t="str">
        <f>IFERROR(VLOOKUP(D54,DB!A:I,9,0),"")</f>
        <v/>
      </c>
      <c r="M54" s="70"/>
      <c r="N54" s="70"/>
      <c r="O54" s="70"/>
    </row>
  </sheetData>
  <customSheetViews>
    <customSheetView guid="{F6042A99-DD27-4453-835D-0834D95730CC}" filter="1" showAutoFilter="1">
      <pageMargins left="0" right="0" top="0" bottom="0" header="0" footer="0"/>
      <autoFilter ref="B1:M1" xr:uid="{A25F16E4-526A-46C6-A99C-33C79DE093EB}"/>
    </customSheetView>
  </customSheetViews>
  <dataValidations count="2">
    <dataValidation allowBlank="1" showInputMessage="1" showErrorMessage="1" sqref="E1" xr:uid="{5DBA255D-CDD9-49FB-AD3C-AF70AB4EE696}"/>
    <dataValidation type="list" allowBlank="1" showInputMessage="1" showErrorMessage="1" sqref="E2:E5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3"/>
  <sheetViews>
    <sheetView workbookViewId="0">
      <selection activeCell="D10" sqref="D10"/>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38971</v>
      </c>
      <c r="N1" s="95" t="s">
        <v>38972</v>
      </c>
      <c r="O1" s="95" t="s">
        <v>38973</v>
      </c>
      <c r="P1" s="95" t="s">
        <v>38974</v>
      </c>
      <c r="Q1" s="95" t="s">
        <v>38975</v>
      </c>
      <c r="R1" s="95" t="s">
        <v>38976</v>
      </c>
      <c r="S1" s="95" t="s">
        <v>38977</v>
      </c>
      <c r="T1" s="95" t="s">
        <v>38978</v>
      </c>
      <c r="U1" s="95" t="s">
        <v>38979</v>
      </c>
      <c r="V1" s="95" t="s">
        <v>38980</v>
      </c>
      <c r="W1" s="95" t="s">
        <v>38981</v>
      </c>
      <c r="X1" s="95" t="s">
        <v>38982</v>
      </c>
      <c r="Y1" s="95" t="s">
        <v>38983</v>
      </c>
      <c r="Z1" s="95" t="s">
        <v>38984</v>
      </c>
      <c r="AA1" s="95" t="s">
        <v>38985</v>
      </c>
      <c r="AB1" s="95" t="s">
        <v>38986</v>
      </c>
      <c r="AC1" s="95" t="s">
        <v>38987</v>
      </c>
      <c r="AD1" s="95" t="s">
        <v>38988</v>
      </c>
      <c r="AE1" s="95" t="s">
        <v>38989</v>
      </c>
      <c r="AF1" s="95" t="s">
        <v>38990</v>
      </c>
      <c r="AG1" s="95" t="s">
        <v>38991</v>
      </c>
      <c r="AH1" s="95" t="s">
        <v>38992</v>
      </c>
      <c r="AI1" s="95" t="s">
        <v>38993</v>
      </c>
      <c r="AJ1" s="95" t="s">
        <v>38994</v>
      </c>
      <c r="AK1" s="95" t="s">
        <v>38995</v>
      </c>
      <c r="AL1" s="95" t="s">
        <v>38996</v>
      </c>
      <c r="AM1" s="95" t="s">
        <v>38997</v>
      </c>
      <c r="AN1" s="95" t="s">
        <v>38998</v>
      </c>
      <c r="AO1" s="95" t="s">
        <v>38999</v>
      </c>
      <c r="AP1" s="95" t="s">
        <v>39000</v>
      </c>
      <c r="AQ1" s="95" t="s">
        <v>39001</v>
      </c>
      <c r="AR1" s="95" t="s">
        <v>39002</v>
      </c>
      <c r="AS1" s="95" t="s">
        <v>39003</v>
      </c>
      <c r="AT1" s="95" t="s">
        <v>39004</v>
      </c>
      <c r="AU1" s="95" t="s">
        <v>39005</v>
      </c>
      <c r="AV1" s="95" t="s">
        <v>39006</v>
      </c>
      <c r="AW1" s="95" t="s">
        <v>39007</v>
      </c>
      <c r="AX1" s="95" t="s">
        <v>39008</v>
      </c>
      <c r="AY1" s="95" t="s">
        <v>39009</v>
      </c>
      <c r="AZ1" s="95" t="s">
        <v>39010</v>
      </c>
      <c r="BA1" s="95" t="s">
        <v>39011</v>
      </c>
      <c r="BB1" s="95" t="s">
        <v>39012</v>
      </c>
      <c r="BC1" s="95" t="s">
        <v>39013</v>
      </c>
      <c r="BD1" s="95" t="s">
        <v>39014</v>
      </c>
      <c r="BE1" s="95" t="s">
        <v>39015</v>
      </c>
      <c r="BF1" s="95" t="s">
        <v>39016</v>
      </c>
      <c r="BG1" s="95" t="s">
        <v>39017</v>
      </c>
      <c r="BH1" s="95" t="s">
        <v>39018</v>
      </c>
      <c r="BI1" s="95" t="s">
        <v>39019</v>
      </c>
      <c r="BJ1" s="95" t="s">
        <v>39020</v>
      </c>
      <c r="BK1" s="95" t="s">
        <v>39021</v>
      </c>
      <c r="BL1" s="95" t="s">
        <v>39022</v>
      </c>
      <c r="BM1" s="95" t="s">
        <v>39023</v>
      </c>
      <c r="BN1" s="95" t="s">
        <v>39024</v>
      </c>
      <c r="BO1" s="95" t="s">
        <v>39025</v>
      </c>
      <c r="BP1" s="95" t="s">
        <v>39026</v>
      </c>
      <c r="BQ1" s="95" t="s">
        <v>39027</v>
      </c>
      <c r="BR1" s="95" t="s">
        <v>39028</v>
      </c>
      <c r="BS1" s="95" t="s">
        <v>39029</v>
      </c>
      <c r="BT1" s="95" t="s">
        <v>39030</v>
      </c>
      <c r="BU1" s="95" t="s">
        <v>39031</v>
      </c>
      <c r="BV1" s="95" t="s">
        <v>39032</v>
      </c>
      <c r="BW1" s="95" t="s">
        <v>39033</v>
      </c>
      <c r="BX1" s="95" t="s">
        <v>39034</v>
      </c>
      <c r="BY1" s="95" t="s">
        <v>39035</v>
      </c>
      <c r="BZ1" s="95" t="s">
        <v>39036</v>
      </c>
      <c r="CA1" s="95" t="s">
        <v>39037</v>
      </c>
      <c r="CB1" s="95" t="s">
        <v>39038</v>
      </c>
      <c r="CC1" s="95" t="s">
        <v>39039</v>
      </c>
      <c r="CD1" s="95" t="s">
        <v>39040</v>
      </c>
      <c r="CE1" s="95" t="s">
        <v>39041</v>
      </c>
      <c r="CF1" s="95" t="s">
        <v>39042</v>
      </c>
      <c r="CG1" s="95" t="s">
        <v>39043</v>
      </c>
      <c r="CH1" s="95" t="s">
        <v>39044</v>
      </c>
      <c r="CI1" s="95" t="s">
        <v>39045</v>
      </c>
      <c r="CJ1" s="95" t="s">
        <v>39046</v>
      </c>
    </row>
    <row r="2" spans="1:88" s="74" customFormat="1" ht="31.5" customHeight="1">
      <c r="A2" s="67" t="s">
        <v>39047</v>
      </c>
      <c r="B2" s="67" t="s">
        <v>27</v>
      </c>
      <c r="C2" s="67">
        <v>1</v>
      </c>
      <c r="D2" s="67" t="s">
        <v>19278</v>
      </c>
      <c r="E2" s="92" t="s">
        <v>38969</v>
      </c>
      <c r="F2" s="80">
        <v>45322.056979166664</v>
      </c>
      <c r="G2" s="81" t="s">
        <v>39048</v>
      </c>
      <c r="H2" s="94">
        <v>45322.050729166665</v>
      </c>
      <c r="I2" s="67" t="s">
        <v>83</v>
      </c>
      <c r="J2" s="67" t="s">
        <v>65</v>
      </c>
      <c r="K2" s="93" t="s">
        <v>39049</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39050</v>
      </c>
      <c r="B3" s="67" t="str">
        <f>IFERROR(VLOOKUP(D3,DB!A:K,11,0),"")</f>
        <v>R2</v>
      </c>
      <c r="C3" s="67">
        <v>1</v>
      </c>
      <c r="D3" s="67" t="s">
        <v>31078</v>
      </c>
      <c r="E3" s="80" t="s">
        <v>38964</v>
      </c>
      <c r="F3" s="80">
        <v>45806.727083333331</v>
      </c>
      <c r="G3" s="81">
        <f ca="1">IFERROR(NOW()-F3,"-")</f>
        <v>133.94161377315322</v>
      </c>
      <c r="H3" s="80">
        <v>45791.543067129627</v>
      </c>
      <c r="I3" s="67" t="str">
        <f>IFERROR(VLOOKUP(D3,DB!A:F,6,0),"")</f>
        <v>SCECO</v>
      </c>
      <c r="J3" s="67" t="str">
        <f>IFERROR(VLOOKUP(D3,DB!A:G,7,0),"")</f>
        <v>No BB Shifted</v>
      </c>
      <c r="K3" s="93" t="s">
        <v>39051</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39052</v>
      </c>
      <c r="B4" s="67" t="str">
        <f>IFERROR(VLOOKUP(D4,DB!A:K,11,0),"")</f>
        <v>R2</v>
      </c>
      <c r="C4" s="67">
        <v>1</v>
      </c>
      <c r="D4" s="67" t="s">
        <v>29168</v>
      </c>
      <c r="E4" s="92" t="s">
        <v>38964</v>
      </c>
      <c r="F4" s="80">
        <v>45824.999837962961</v>
      </c>
      <c r="G4" s="81">
        <f ca="1">IFERROR(NOW()-F4,"-")</f>
        <v>115.66885914352315</v>
      </c>
      <c r="H4" s="80">
        <v>45824.993587962963</v>
      </c>
      <c r="I4" s="67" t="str">
        <f>IFERROR(VLOOKUP(D4,DB!A:F,6,0),"")</f>
        <v>Generator-SG</v>
      </c>
      <c r="J4" s="67" t="str">
        <f>IFERROR(VLOOKUP(D4,DB!A:G,7,0),"")</f>
        <v>Good</v>
      </c>
      <c r="K4" s="93" t="s">
        <v>39053</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39054</v>
      </c>
      <c r="B5" s="18" t="str">
        <f>IFERROR(VLOOKUP(D5,DB!A:K,11,0),"")</f>
        <v>R2</v>
      </c>
      <c r="C5" s="18">
        <v>2</v>
      </c>
      <c r="D5" s="18" t="s">
        <v>17684</v>
      </c>
      <c r="E5" s="120"/>
      <c r="F5" s="121" t="s">
        <v>39054</v>
      </c>
      <c r="G5" s="122" t="str">
        <f ca="1">IFERROR(NOW()-F5,"-")</f>
        <v>-</v>
      </c>
      <c r="H5" s="121">
        <v>45937.721956018519</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39056</v>
      </c>
      <c r="B6" s="18" t="str">
        <f>IFERROR(VLOOKUP(D6,DB!A:K,11,0),"")</f>
        <v>R2</v>
      </c>
      <c r="C6" s="18">
        <v>1</v>
      </c>
      <c r="D6" s="18" t="s">
        <v>9651</v>
      </c>
      <c r="E6" s="120" t="s">
        <v>38964</v>
      </c>
      <c r="F6" s="121">
        <v>45940.046620370369</v>
      </c>
      <c r="G6" s="122">
        <f ca="1">IFERROR(NOW()-F6,"-")</f>
        <v>0.62207673611555947</v>
      </c>
      <c r="H6" s="121">
        <v>45939.997314814813</v>
      </c>
      <c r="I6" s="18" t="str">
        <f>IFERROR(VLOOKUP(D6,DB!A:F,6,0),"")</f>
        <v>SCECO</v>
      </c>
      <c r="J6" s="18" t="str">
        <f>IFERROR(VLOOKUP(D6,DB!A:G,7,0),"")</f>
        <v>In progress</v>
      </c>
      <c r="K6" s="19" t="s">
        <v>39057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45940.668697106485</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45940.668697106485</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45940.668697106485</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45940.668697106485</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45940.668697106485</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45940.668697106485</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45940.668697106485</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45940.668697106485</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45940.668697106485</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45940.668697106485</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45940.668697106485</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45940.668697106485</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45940.668697106485</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45940.668697106485</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45940.668697106485</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45940.668697106485</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45940.668697106485</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45940.668697106485</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45940.668697106485</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45940.668697106485</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45940.668697106485</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45940.668697106485</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45940.668697106485</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45940.668697106485</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45940.668697106485</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45940.668697106485</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45940.668697106485</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45940.668697106485</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45940.668697106485</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45940.668697106485</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45940.668697106485</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45940.668697106485</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45940.668697106485</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45940.668697106485</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45940.668697106485</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45940.668697106485</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45940.668697106485</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45940.668697106485</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45940.668697106485</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45940.668697106485</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45940.668697106485</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45940.668697106485</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45940.668697106485</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45940.668697106485</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45940.668697106485</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45940.668697106485</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45940.668697106485</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45940.668697106485</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45940.668697106485</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45940.668697106485</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45940.668697106485</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45940.668697106485</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45940.668697106485</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45940.668697106485</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45940.668697106485</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45940.668697106485</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45940.668697106485</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45940.668697106485</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45940.668697106485</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45940.668697106485</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45940.668697106485</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45940.668697106485</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45940.668697106485</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45940.668697106485</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45940.668697106485</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45940.668697106485</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45940.668697106485</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45940.668697106485</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45940.668697106485</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45940.668697106485</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45940.668697106485</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45940.668697106485</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45940.668697106485</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45940.668697106485</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45940.668697106485</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45940.668697106485</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45940.668697106485</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45940.668697106485</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45940.668697106485</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45940.668697106485</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45940.668697106485</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45940.668697106485</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45940.668697106485</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45940.668697106485</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45940.668697106485</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45940.668697106485</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45940.668697106485</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45940.668697106485</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45940.668697106485</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45940.668697106485</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45940.668697106485</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45940.668697106485</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45940.668697106485</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45940.668697106485</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45940.668697106485</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45940.668697106485</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45940.668697106485</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45940.668697106485</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45940.668697106485</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45940.668697106485</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45940.668697106485</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45940.668697106485</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45940.668697106485</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45940.668697106485</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45940.668697106485</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45940.668697106485</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45940.668697106485</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45940.668697106485</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45940.668697106485</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45940.668697106485</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45940.668697106485</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45940.668697106485</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45940.668697106485</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45940.668697106485</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45940.668697106485</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45940.668697106485</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45940.668697106485</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45940.668697106485</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45940.668697106485</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45940.668697106485</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45940.668697106485</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45940.668697106485</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45940.668697106485</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45940.668697106485</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45940.668697106485</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45940.668697106485</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45940.668697106485</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45940.668697106485</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45940.668697106485</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45940.668697106485</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45940.668697106485</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45940.668697106485</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45940.668697106485</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45940.668697106485</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45940.668697106485</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45940.668697106485</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45940.668697106485</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45940.668697106485</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45940.668697106485</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45940.668697106485</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45940.668697106485</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45940.668697106485</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45940.668697106485</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45940.668697106485</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45940.668697106485</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45940.668697106485</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45940.668697106485</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45940.668697106485</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45940.668697106485</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45940.668697106485</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45940.668697106485</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45940.668697106485</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45940.668697106485</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45940.668697106485</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45940.668697106485</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45940.668697106485</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45940.668697106485</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45940.668697106485</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45940.668697106485</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45940.668697106485</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45940.668697106485</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45940.668697106485</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45940.668697106485</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45940.668697106485</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45940.668697106485</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45940.668697106485</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45940.668697106485</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45940.668697106485</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45940.668697106485</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45940.668697106485</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45940.668697106485</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45940.668697106485</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45940.668697106485</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45940.668697106485</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45940.668697106485</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45940.668697106485</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45940.668697106485</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sheetData>
  <dataValidations count="2">
    <dataValidation allowBlank="1" showInputMessage="1" showErrorMessage="1" sqref="E1" xr:uid="{4D935161-CDD3-4592-B877-3FB59C99E142}"/>
    <dataValidation type="list" allowBlank="1" showInputMessage="1" showErrorMessage="1" sqref="E3:E18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0"/>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3" ca="1" si="0">IFERROR(NOW()-F2,"-")</f>
        <v>45940.668697106485</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45940.668697106485</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45940.668697106485</v>
      </c>
      <c r="H4" s="22"/>
      <c r="I4" s="19" t="str">
        <f>IFERROR(VLOOKUP(D4,DB!A:F,6,0),"")</f>
        <v/>
      </c>
      <c r="J4" s="18" t="str">
        <f>IFERROR(VLOOKUP(D4,DB!A:G,7,0),"")</f>
        <v/>
      </c>
      <c r="K4" s="50"/>
      <c r="L4" s="23" t="str">
        <f>IFERROR(VLOOKUP(D4,DB!A:I,9,0),"")</f>
        <v/>
      </c>
    </row>
    <row r="5" spans="1:13" ht="15" customHeight="1">
      <c r="A5" s="19"/>
      <c r="B5" s="67" t="str">
        <f>IFERROR(VLOOKUP(C5,DB!A:K,11,0),"")</f>
        <v/>
      </c>
      <c r="C5" s="18"/>
      <c r="D5" s="18"/>
      <c r="E5" s="18"/>
      <c r="F5" s="20"/>
      <c r="G5" s="21">
        <f t="shared" ca="1" si="0"/>
        <v>45940.668697106485</v>
      </c>
      <c r="H5" s="22"/>
      <c r="I5" s="19" t="str">
        <f>IFERROR(VLOOKUP(C5,DB!A:F,6,0),"")</f>
        <v/>
      </c>
      <c r="J5" s="18" t="str">
        <f>IFERROR(VLOOKUP(C5,DB!A:G,7,0),"")</f>
        <v/>
      </c>
      <c r="K5" s="50"/>
      <c r="L5" s="23" t="str">
        <f>IFERROR(VLOOKUP(C5,DB!A:I,9,0),"")</f>
        <v/>
      </c>
    </row>
    <row r="6" spans="1:13" ht="15" customHeight="1">
      <c r="A6" s="19"/>
      <c r="B6" s="67" t="str">
        <f>IFERROR(VLOOKUP(D6,DB!A:K,11,0),"")</f>
        <v/>
      </c>
      <c r="C6" s="18"/>
      <c r="D6" s="18"/>
      <c r="E6" s="18"/>
      <c r="F6" s="20"/>
      <c r="G6" s="21">
        <f t="shared" ca="1" si="0"/>
        <v>45940.668697106485</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45940.668697106485</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45940.668697106485</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45940.668697106485</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45940.668697106485</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45940.668697106485</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45940.668697106485</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45940.668697106485</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45940.668697106485</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45940.668697106485</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45940.668697106485</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45940.668697106485</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45940.668697106485</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45940.668697106485</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45940.668697106485</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45940.668697106485</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45940.668697106485</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45940.668697106485</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ref="G24:G87" ca="1" si="1">IFERROR(NOW()-F24,"-")</f>
        <v>45940.668697106485</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1"/>
        <v>45940.668697106485</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1"/>
        <v>45940.668697106485</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45940.668697106485</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45940.668697106485</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45940.668697106485</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45940.668697106485</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45940.668697106485</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45940.668697106485</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45940.668697106485</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45940.668697106485</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45940.668697106485</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45940.668697106485</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45940.668697106485</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45940.668697106485</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45940.668697106485</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45940.668697106485</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45940.668697106485</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45940.668697106485</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45940.668697106485</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45940.668697106485</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45940.668697106485</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45940.668697106485</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45940.668697106485</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45940.668697106485</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45940.668697106485</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45940.668697106485</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45940.668697106485</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45940.668697106485</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45940.668697106485</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45940.668697106485</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45940.668697106485</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45940.668697106485</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45940.668697106485</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45940.668697106485</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45940.668697106485</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45940.668697106485</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45940.668697106485</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45940.668697106485</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45940.668697106485</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45940.668697106485</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45940.668697106485</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45940.668697106485</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45940.668697106485</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45940.668697106485</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45940.668697106485</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45940.668697106485</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45940.668697106485</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45940.668697106485</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45940.668697106485</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45940.668697106485</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45940.668697106485</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45940.668697106485</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45940.668697106485</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45940.668697106485</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45940.668697106485</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45940.668697106485</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45940.668697106485</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45940.668697106485</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45940.668697106485</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45940.668697106485</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45940.668697106485</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45940.668697106485</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45940.668697106485</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ref="G88:G151" ca="1" si="2">IFERROR(NOW()-F88,"-")</f>
        <v>45940.668697106485</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2"/>
        <v>45940.668697106485</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2"/>
        <v>45940.668697106485</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45940.668697106485</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45940.668697106485</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45940.668697106485</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45940.668697106485</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45940.668697106485</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45940.668697106485</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45940.668697106485</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45940.668697106485</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45940.668697106485</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45940.668697106485</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45940.668697106485</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45940.668697106485</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45940.668697106485</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45940.668697106485</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45940.668697106485</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45940.668697106485</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45940.668697106485</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45940.668697106485</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45940.668697106485</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45940.668697106485</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45940.668697106485</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45940.668697106485</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45940.668697106485</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45940.668697106485</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45940.668697106485</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45940.668697106485</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45940.668697106485</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45940.668697106485</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45940.668697106485</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45940.668697106485</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45940.668697106485</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45940.668697106485</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45940.668697106485</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45940.668697106485</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45940.668697106485</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45940.668697106485</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45940.668697106485</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45940.668697106485</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45940.668697106485</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45940.668697106485</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45940.668697106485</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45940.668697106485</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45940.668697106485</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45940.668697106485</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45940.668697106485</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45940.668697106485</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45940.668697106485</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45940.668697106485</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45940.668697106485</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45940.668697106485</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45940.668697106485</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45940.668697106485</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45940.668697106485</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45940.668697106485</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45940.668697106485</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45940.668697106485</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45940.668697106485</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45940.668697106485</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45940.668697106485</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45940.668697106485</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45940.668697106485</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ref="G152:G215" ca="1" si="3">IFERROR(NOW()-F152,"-")</f>
        <v>45940.668697106485</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3"/>
        <v>45940.668697106485</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3"/>
        <v>45940.668697106485</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45940.668697106485</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45940.668697106485</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45940.668697106485</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45940.668697106485</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45940.668697106485</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45940.668697106485</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45940.668697106485</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45940.668697106485</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45940.668697106485</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45940.668697106485</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45940.668697106485</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45940.668697106485</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45940.668697106485</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45940.668697106485</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45940.668697106485</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45940.668697106485</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45940.668697106485</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45940.668697106485</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45940.668697106485</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45940.668697106485</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45940.668697106485</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45940.668697106485</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45940.668697106485</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45940.668697106485</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45940.668697106485</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45940.668697106485</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45940.668697106485</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45940.668697106485</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45940.668697106485</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45940.668697106485</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45940.668697106485</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45940.668697106485</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45940.668697106485</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45940.668697106485</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45940.668697106485</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45940.668697106485</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45940.668697106485</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45940.668697106485</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45940.668697106485</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45940.668697106485</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45940.668697106485</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45940.668697106485</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45940.668697106485</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45940.668697106485</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45940.668697106485</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45940.668697106485</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45940.668697106485</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45940.668697106485</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45940.668697106485</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45940.668697106485</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45940.668697106485</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45940.668697106485</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45940.668697106485</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45940.668697106485</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45940.668697106485</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45940.668697106485</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45940.668697106485</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45940.668697106485</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45940.668697106485</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45940.668697106485</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45940.668697106485</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ref="G216:G279" ca="1" si="4">IFERROR(NOW()-F216,"-")</f>
        <v>45940.668697106485</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4"/>
        <v>45940.668697106485</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4"/>
        <v>45940.668697106485</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45940.668697106485</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45940.668697106485</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45940.668697106485</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45940.668697106485</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45940.668697106485</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45940.668697106485</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45940.668697106485</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45940.668697106485</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45940.668697106485</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45940.668697106485</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45940.668697106485</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45940.668697106485</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45940.668697106485</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45940.668697106485</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45940.668697106485</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45940.668697106485</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45940.668697106485</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45940.668697106485</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45940.668697106485</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45940.668697106485</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45940.668697106485</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45940.668697106485</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45940.668697106485</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45940.668697106485</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45940.668697106485</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45940.668697106485</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45940.668697106485</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45940.668697106485</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45940.668697106485</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45940.668697106485</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45940.668697106485</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45940.668697106485</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45940.668697106485</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45940.668697106485</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45940.668697106485</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45940.668697106485</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45940.668697106485</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45940.668697106485</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45940.668697106485</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45940.668697106485</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45940.668697106485</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45940.668697106485</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45940.668697106485</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45940.668697106485</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45940.668697106485</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45940.668697106485</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45940.668697106485</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45940.668697106485</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45940.668697106485</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45940.668697106485</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45940.668697106485</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45940.668697106485</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45940.668697106485</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45940.668697106485</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45940.668697106485</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45940.668697106485</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45940.668697106485</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45940.668697106485</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45940.668697106485</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45940.668697106485</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45940.668697106485</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ref="G280:G343" ca="1" si="5">IFERROR(NOW()-F280,"-")</f>
        <v>45940.668697106485</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5"/>
        <v>45940.668697106485</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5"/>
        <v>45940.668697106485</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45940.668697106485</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45940.668697106485</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45940.668697106485</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45940.668697106485</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45940.668697106485</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45940.668697106485</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45940.668697106485</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45940.668697106485</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45940.668697106485</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45940.668697106485</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45940.668697106485</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45940.668697106485</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45940.668697106485</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45940.668697106485</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45940.668697106485</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45940.668697106485</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45940.668697106485</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45940.668697106485</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45940.668697106485</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45940.668697106485</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45940.668697106485</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45940.668697106485</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45940.668697106485</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45940.668697106485</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45940.668697106485</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45940.668697106485</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45940.668697106485</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45940.668697106485</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45940.668697106485</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45940.668697106485</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45940.668697106485</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45940.668697106485</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45940.668697106485</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45940.668697106485</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45940.668697106485</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45940.668697106485</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45940.668697106485</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45940.668697106485</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45940.668697106485</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45940.668697106485</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45940.668697106485</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45940.668697106485</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45940.668697106485</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45940.668697106485</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45940.668697106485</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45940.668697106485</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45940.668697106485</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45940.668697106485</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45940.668697106485</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45940.668697106485</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45940.668697106485</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45940.668697106485</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45940.668697106485</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45940.668697106485</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45940.668697106485</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45940.668697106485</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45940.668697106485</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45940.668697106485</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45940.668697106485</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45940.668697106485</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45940.668697106485</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ref="G344:G407" ca="1" si="6">IFERROR(NOW()-F344,"-")</f>
        <v>45940.668697106485</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6"/>
        <v>45940.668697106485</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6"/>
        <v>45940.668697106485</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45940.668697106485</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45940.668697106485</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45940.668697106485</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45940.668697106485</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45940.668697106485</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45940.668697106485</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45940.668697106485</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45940.668697106485</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45940.668697106485</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45940.668697106485</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45940.668697106485</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45940.668697106485</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45940.668697106485</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45940.668697106485</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45940.668697106485</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45940.668697106485</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45940.668697106485</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45940.668697106485</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45940.668697106485</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45940.668697106485</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45940.668697106485</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45940.668697106485</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45940.668697106485</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45940.668697106485</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45940.668697106485</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45940.668697106485</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45940.668697106485</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45940.668697106485</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45940.668697106485</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45940.668697106485</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45940.668697106485</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45940.668697106485</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45940.668697106485</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45940.668697106485</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45940.668697106485</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45940.668697106485</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45940.668697106485</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45940.668697106485</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45940.668697106485</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45940.668697106485</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45940.668697106485</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45940.668697106485</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45940.668697106485</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45940.668697106485</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45940.668697106485</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45940.668697106485</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45940.668697106485</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45940.668697106485</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45940.668697106485</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45940.668697106485</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45940.668697106485</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45940.668697106485</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45940.668697106485</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45940.668697106485</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45940.668697106485</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45940.668697106485</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45940.668697106485</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45940.668697106485</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45940.668697106485</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45940.668697106485</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45940.668697106485</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ref="G408:G471" ca="1" si="7">IFERROR(NOW()-F408,"-")</f>
        <v>45940.668697106485</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7"/>
        <v>45940.668697106485</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7"/>
        <v>45940.668697106485</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45940.668697106485</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45940.668697106485</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45940.668697106485</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45940.668697106485</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45940.668697106485</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45940.668697106485</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45940.668697106485</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45940.668697106485</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45940.668697106485</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45940.668697106485</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45940.668697106485</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45940.668697106485</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45940.668697106485</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45940.668697106485</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45940.668697106485</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45940.668697106485</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45940.668697106485</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45940.668697106485</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45940.668697106485</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45940.668697106485</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45940.668697106485</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45940.668697106485</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45940.668697106485</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45940.668697106485</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45940.668697106485</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45940.668697106485</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45940.668697106485</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45940.668697106485</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45940.668697106485</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45940.668697106485</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45940.668697106485</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45940.668697106485</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45940.668697106485</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45940.668697106485</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45940.668697106485</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45940.668697106485</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45940.668697106485</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45940.668697106485</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45940.668697106485</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45940.668697106485</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45940.668697106485</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45940.668697106485</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45940.668697106485</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45940.668697106485</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45940.668697106485</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45940.668697106485</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45940.668697106485</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45940.668697106485</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45940.668697106485</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45940.668697106485</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45940.668697106485</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45940.668697106485</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45940.668697106485</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45940.668697106485</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45940.668697106485</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45940.668697106485</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45940.668697106485</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45940.668697106485</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45940.668697106485</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45940.668697106485</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45940.668697106485</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ref="G472:G535" ca="1" si="8">IFERROR(NOW()-F472,"-")</f>
        <v>45940.668697106485</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8"/>
        <v>45940.668697106485</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8"/>
        <v>45940.668697106485</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45940.668697106485</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45940.668697106485</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45940.668697106485</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45940.668697106485</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45940.668697106485</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45940.668697106485</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45940.668697106485</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45940.668697106485</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45940.668697106485</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45940.668697106485</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45940.668697106485</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45940.668697106485</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45940.668697106485</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45940.668697106485</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45940.668697106485</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45940.668697106485</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45940.668697106485</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45940.668697106485</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45940.668697106485</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45940.668697106485</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45940.668697106485</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45940.668697106485</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45940.668697106485</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45940.668697106485</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45940.668697106485</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45940.668697106485</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45940.668697106485</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45940.668697106485</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45940.668697106485</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45940.668697106485</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45940.668697106485</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45940.668697106485</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45940.668697106485</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45940.668697106485</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45940.668697106485</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45940.668697106485</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45940.668697106485</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45940.668697106485</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45940.668697106485</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45940.668697106485</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45940.668697106485</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45940.668697106485</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45940.668697106485</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45940.668697106485</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45940.668697106485</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45940.668697106485</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45940.668697106485</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45940.668697106485</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45940.668697106485</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45940.668697106485</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45940.668697106485</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45940.668697106485</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45940.668697106485</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45940.668697106485</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45940.668697106485</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45940.668697106485</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45940.668697106485</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45940.668697106485</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45940.668697106485</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45940.668697106485</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45940.668697106485</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ref="G536:G599" ca="1" si="9">IFERROR(NOW()-F536,"-")</f>
        <v>45940.668697106485</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9"/>
        <v>45940.668697106485</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9"/>
        <v>45940.668697106485</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45940.668697106485</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45940.668697106485</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45940.668697106485</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45940.668697106485</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45940.668697106485</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45940.668697106485</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45940.668697106485</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45940.668697106485</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45940.668697106485</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45940.668697106485</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45940.668697106485</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45940.668697106485</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45940.668697106485</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45940.668697106485</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45940.668697106485</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45940.668697106485</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45940.668697106485</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45940.668697106485</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45940.668697106485</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45940.668697106485</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45940.668697106485</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45940.668697106485</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45940.668697106485</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45940.668697106485</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45940.668697106485</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45940.668697106485</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45940.668697106485</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45940.668697106485</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45940.668697106485</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45940.668697106485</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45940.668697106485</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45940.668697106485</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45940.668697106485</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45940.668697106485</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45940.668697106485</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45940.668697106485</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45940.668697106485</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45940.668697106485</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45940.668697106485</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45940.668697106485</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45940.668697106485</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45940.668697106485</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45940.668697106485</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45940.668697106485</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45940.668697106485</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45940.668697106485</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45940.668697106485</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45940.668697106485</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45940.668697106485</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45940.668697106485</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45940.668697106485</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45940.668697106485</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45940.668697106485</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45940.668697106485</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45940.668697106485</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45940.668697106485</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45940.668697106485</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45940.668697106485</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45940.668697106485</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45940.668697106485</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45940.668697106485</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ref="G600:G663" ca="1" si="10">IFERROR(NOW()-F600,"-")</f>
        <v>45940.668697106485</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10"/>
        <v>45940.668697106485</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10"/>
        <v>45940.668697106485</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45940.668697106485</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45940.668697106485</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45940.668697106485</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45940.668697106485</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45940.668697106485</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45940.668697106485</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45940.668697106485</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45940.668697106485</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45940.668697106485</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45940.668697106485</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45940.668697106485</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45940.668697106485</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45940.668697106485</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45940.668697106485</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45940.668697106485</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45940.668697106485</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45940.668697106485</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45940.668697106485</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45940.668697106485</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45940.668697106485</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45940.668697106485</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45940.668697106485</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45940.668697106485</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45940.668697106485</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45940.668697106485</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45940.668697106485</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45940.668697106485</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45940.668697106485</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45940.668697106485</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45940.668697106485</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45940.668697106485</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45940.668697106485</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45940.668697106485</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45940.668697106485</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45940.668697106485</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45940.668697106485</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45940.668697106485</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45940.668697106485</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45940.668697106485</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45940.668697106485</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45940.668697106485</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45940.668697106485</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45940.668697106485</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45940.668697106485</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45940.668697106485</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45940.668697106485</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45940.668697106485</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45940.668697106485</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45940.668697106485</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45940.668697106485</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45940.668697106485</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45940.668697106485</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45940.668697106485</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45940.668697106485</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45940.668697106485</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45940.668697106485</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45940.668697106485</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45940.668697106485</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45940.668697106485</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45940.668697106485</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45940.668697106485</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ref="G664:G727" ca="1" si="11">IFERROR(NOW()-F664,"-")</f>
        <v>45940.668697106485</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1"/>
        <v>45940.668697106485</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1"/>
        <v>45940.668697106485</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45940.668697106485</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45940.668697106485</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45940.668697106485</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45940.668697106485</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45940.668697106485</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45940.668697106485</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45940.668697106485</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45940.668697106485</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45940.668697106485</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45940.668697106485</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45940.668697106485</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45940.668697106485</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45940.668697106485</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45940.668697106485</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45940.668697106485</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45940.668697106485</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45940.668697106485</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45940.668697106485</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45940.668697106485</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45940.668697106485</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45940.668697106485</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45940.668697106485</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45940.668697106485</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45940.668697106485</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45940.668697106485</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45940.668697106485</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45940.668697106485</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45940.668697106485</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45940.668697106485</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45940.668697106485</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45940.668697106485</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45940.668697106485</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45940.668697106485</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45940.668697106485</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45940.668697106485</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45940.668697106485</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45940.668697106485</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45940.668697106485</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45940.668697106485</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45940.668697106485</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45940.668697106485</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45940.668697106485</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45940.668697106485</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45940.668697106485</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45940.668697106485</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45940.668697106485</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45940.668697106485</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45940.668697106485</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45940.668697106485</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45940.668697106485</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45940.668697106485</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45940.668697106485</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45940.668697106485</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45940.668697106485</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45940.668697106485</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45940.668697106485</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45940.668697106485</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45940.668697106485</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45940.668697106485</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45940.668697106485</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45940.668697106485</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ref="G728:G791" ca="1" si="12">IFERROR(NOW()-F728,"-")</f>
        <v>45940.668697106485</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2"/>
        <v>45940.668697106485</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2"/>
        <v>45940.668697106485</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45940.668697106485</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45940.668697106485</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45940.668697106485</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45940.668697106485</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45940.668697106485</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45940.668697106485</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45940.668697106485</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45940.668697106485</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45940.668697106485</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45940.668697106485</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45940.668697106485</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45940.668697106485</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45940.668697106485</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45940.668697106485</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45940.668697106485</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45940.668697106485</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45940.668697106485</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45940.668697106485</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45940.668697106485</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45940.668697106485</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45940.668697106485</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45940.668697106485</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45940.668697106485</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45940.668697106485</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45940.668697106485</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45940.668697106485</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45940.668697106485</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45940.668697106485</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45940.668697106485</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45940.668697106485</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45940.668697106485</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45940.668697106485</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45940.668697106485</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45940.668697106485</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45940.668697106485</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45940.668697106485</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45940.668697106485</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45940.668697106485</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45940.668697106485</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45940.668697106485</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45940.668697106485</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45940.668697106485</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45940.668697106485</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45940.668697106485</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45940.668697106485</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45940.668697106485</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45940.668697106485</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45940.668697106485</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45940.668697106485</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45940.668697106485</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45940.668697106485</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45940.668697106485</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45940.668697106485</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45940.668697106485</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45940.668697106485</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45940.668697106485</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45940.668697106485</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45940.668697106485</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45940.668697106485</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45940.668697106485</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45940.668697106485</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ref="G792:G855" ca="1" si="13">IFERROR(NOW()-F792,"-")</f>
        <v>45940.668697106485</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3"/>
        <v>45940.668697106485</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3"/>
        <v>45940.668697106485</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45940.668697106485</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45940.668697106485</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45940.668697106485</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45940.668697106485</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45940.668697106485</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45940.668697106485</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45940.668697106485</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45940.668697106485</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45940.668697106485</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45940.668697106485</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45940.668697106485</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45940.668697106485</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45940.668697106485</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45940.668697106485</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45940.668697106485</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45940.668697106485</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45940.668697106485</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45940.668697106485</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45940.668697106485</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45940.668697106485</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45940.668697106485</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45940.668697106485</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45940.668697106485</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45940.668697106485</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45940.668697106485</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45940.668697106485</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45940.668697106485</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45940.668697106485</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45940.668697106485</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45940.668697106485</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45940.668697106485</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45940.668697106485</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45940.668697106485</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45940.668697106485</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45940.668697106485</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45940.668697106485</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45940.668697106485</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45940.668697106485</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45940.668697106485</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45940.668697106485</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45940.668697106485</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45940.668697106485</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45940.668697106485</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45940.668697106485</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45940.668697106485</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45940.668697106485</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45940.668697106485</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45940.668697106485</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45940.668697106485</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45940.668697106485</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45940.668697106485</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45940.668697106485</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45940.668697106485</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45940.668697106485</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45940.668697106485</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45940.668697106485</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45940.668697106485</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45940.668697106485</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45940.668697106485</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45940.668697106485</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45940.668697106485</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ref="G856:G919" ca="1" si="14">IFERROR(NOW()-F856,"-")</f>
        <v>45940.668697106485</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4"/>
        <v>45940.668697106485</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4"/>
        <v>45940.668697106485</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45940.668697106485</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45940.668697106485</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45940.668697106485</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45940.668697106485</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45940.668697106485</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45940.668697106485</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45940.668697106485</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45940.668697106485</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45940.668697106485</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45940.668697106485</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45940.668697106485</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45940.668697106485</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45940.668697106485</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45940.668697106485</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45940.668697106485</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45940.668697106485</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45940.668697106485</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45940.668697106485</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45940.668697106485</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45940.668697106485</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45940.668697106485</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45940.668697106485</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45940.668697106485</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45940.668697106485</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45940.668697106485</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45940.668697106485</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45940.668697106485</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45940.668697106485</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45940.668697106485</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45940.668697106485</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45940.668697106485</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45940.668697106485</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45940.668697106485</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45940.668697106485</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45940.668697106485</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45940.668697106485</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45940.668697106485</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45940.668697106485</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45940.668697106485</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45940.668697106485</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45940.668697106485</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45940.668697106485</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45940.668697106485</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45940.668697106485</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45940.668697106485</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45940.668697106485</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45940.668697106485</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45940.668697106485</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45940.668697106485</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45940.668697106485</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45940.668697106485</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45940.668697106485</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45940.668697106485</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45940.668697106485</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45940.668697106485</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45940.668697106485</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45940.668697106485</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45940.668697106485</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45940.668697106485</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45940.668697106485</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45940.668697106485</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ref="G920:G983" ca="1" si="15">IFERROR(NOW()-F920,"-")</f>
        <v>45940.668697106485</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5"/>
        <v>45940.668697106485</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5"/>
        <v>45940.668697106485</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45940.668697106485</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45940.668697106485</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45940.668697106485</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45940.668697106485</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45940.668697106485</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45940.668697106485</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45940.668697106485</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45940.668697106485</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45940.668697106485</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45940.668697106485</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45940.668697106485</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45940.668697106485</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45940.668697106485</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45940.668697106485</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45940.668697106485</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45940.668697106485</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45940.668697106485</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45940.668697106485</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45940.668697106485</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45940.668697106485</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45940.668697106485</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45940.668697106485</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45940.668697106485</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45940.668697106485</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45940.668697106485</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45940.668697106485</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45940.668697106485</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45940.668697106485</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45940.668697106485</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45940.668697106485</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45940.668697106485</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45940.668697106485</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45940.668697106485</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45940.668697106485</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45940.668697106485</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45940.668697106485</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45940.668697106485</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45940.668697106485</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45940.668697106485</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45940.668697106485</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45940.668697106485</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45940.668697106485</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45940.668697106485</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45940.668697106485</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45940.668697106485</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45940.668697106485</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45940.668697106485</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45940.668697106485</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45940.668697106485</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45940.668697106485</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45940.668697106485</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45940.668697106485</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45940.668697106485</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45940.668697106485</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45940.668697106485</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45940.668697106485</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45940.668697106485</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45940.668697106485</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45940.668697106485</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45940.668697106485</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45940.668697106485</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ref="G984:G1047" ca="1" si="16">IFERROR(NOW()-F984,"-")</f>
        <v>45940.668697106485</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6"/>
        <v>45940.668697106485</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6"/>
        <v>45940.668697106485</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45940.668697106485</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45940.668697106485</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45940.668697106485</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45940.668697106485</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45940.668697106485</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45940.668697106485</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45940.668697106485</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45940.668697106485</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45940.668697106485</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45940.668697106485</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45940.668697106485</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45940.668697106485</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45940.668697106485</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45940.668697106485</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45940.668697106485</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45940.668697106485</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45940.668697106485</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45940.668697106485</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45940.668697106485</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45940.668697106485</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45940.668697106485</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45940.668697106485</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45940.668697106485</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45940.668697106485</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45940.668697106485</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45940.668697106485</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45940.668697106485</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45940.668697106485</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45940.668697106485</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45940.668697106485</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45940.668697106485</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45940.668697106485</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45940.668697106485</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45940.668697106485</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45940.668697106485</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45940.668697106485</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45940.668697106485</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45940.668697106485</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45940.668697106485</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45940.668697106485</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45940.668697106485</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45940.668697106485</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45940.668697106485</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45940.668697106485</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45940.668697106485</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45940.668697106485</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45940.668697106485</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45940.668697106485</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45940.668697106485</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45940.668697106485</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45940.668697106485</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45940.668697106485</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45940.668697106485</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45940.668697106485</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45940.668697106485</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45940.668697106485</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45940.668697106485</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45940.668697106485</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45940.668697106485</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45940.668697106485</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45940.668697106485</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ref="G1048:G1111" ca="1" si="17">IFERROR(NOW()-F1048,"-")</f>
        <v>45940.668697106485</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7"/>
        <v>45940.668697106485</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7"/>
        <v>45940.668697106485</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45940.668697106485</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45940.668697106485</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45940.668697106485</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45940.668697106485</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45940.668697106485</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45940.668697106485</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45940.668697106485</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45940.668697106485</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45940.668697106485</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45940.668697106485</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45940.668697106485</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45940.668697106485</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45940.668697106485</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45940.668697106485</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45940.668697106485</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45940.668697106485</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45940.668697106485</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45940.668697106485</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45940.668697106485</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45940.668697106485</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45940.668697106485</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45940.668697106485</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45940.668697106485</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45940.668697106485</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45940.668697106485</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45940.668697106485</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45940.668697106485</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45940.668697106485</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45940.668697106485</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45940.668697106485</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45940.668697106485</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45940.668697106485</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45940.668697106485</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45940.668697106485</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45940.668697106485</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45940.668697106485</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45940.668697106485</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45940.668697106485</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45940.668697106485</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45940.668697106485</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45940.668697106485</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45940.668697106485</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45940.668697106485</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45940.668697106485</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45940.668697106485</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45940.668697106485</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45940.668697106485</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45940.668697106485</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45940.668697106485</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45940.668697106485</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45940.668697106485</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45940.668697106485</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45940.668697106485</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45940.668697106485</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45940.668697106485</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45940.668697106485</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45940.668697106485</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45940.668697106485</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45940.668697106485</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45940.668697106485</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45940.668697106485</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ref="G1112:G1175" ca="1" si="18">IFERROR(NOW()-F1112,"-")</f>
        <v>45940.668697106485</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8"/>
        <v>45940.668697106485</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8"/>
        <v>45940.668697106485</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45940.668697106485</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45940.668697106485</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45940.668697106485</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45940.668697106485</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45940.668697106485</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45940.668697106485</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45940.668697106485</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45940.668697106485</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45940.668697106485</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45940.668697106485</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45940.668697106485</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45940.668697106485</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45940.668697106485</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45940.668697106485</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45940.668697106485</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45940.668697106485</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45940.668697106485</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45940.668697106485</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45940.668697106485</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45940.668697106485</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45940.668697106485</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45940.668697106485</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45940.668697106485</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45940.668697106485</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45940.668697106485</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45940.668697106485</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45940.668697106485</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45940.668697106485</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45940.668697106485</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45940.668697106485</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45940.668697106485</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45940.668697106485</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45940.668697106485</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45940.668697106485</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45940.668697106485</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45940.668697106485</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45940.668697106485</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45940.668697106485</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45940.668697106485</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45940.668697106485</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45940.668697106485</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45940.668697106485</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45940.668697106485</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45940.668697106485</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45940.668697106485</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45940.668697106485</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45940.668697106485</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45940.668697106485</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45940.668697106485</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45940.668697106485</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45940.668697106485</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45940.668697106485</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45940.668697106485</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45940.668697106485</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45940.668697106485</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45940.668697106485</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45940.668697106485</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45940.668697106485</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45940.668697106485</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45940.668697106485</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45940.668697106485</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ref="G1176:G1190" ca="1" si="19">IFERROR(NOW()-F1176,"-")</f>
        <v>45940.668697106485</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9"/>
        <v>45940.668697106485</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9"/>
        <v>45940.668697106485</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45940.668697106485</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45940.668697106485</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45940.668697106485</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45940.668697106485</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45940.668697106485</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45940.668697106485</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45940.668697106485</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45940.668697106485</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45940.668697106485</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45940.668697106485</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45940.668697106485</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45940.668697106485</v>
      </c>
      <c r="H1190" s="22"/>
      <c r="I1190" s="19" t="str">
        <f>IFERROR(VLOOKUP(D1190,DB!A:F,6,0),"")</f>
        <v/>
      </c>
      <c r="J1190" s="18" t="str">
        <f>IFERROR(VLOOKUP(D1190,DB!A:G,7,0),"")</f>
        <v/>
      </c>
      <c r="K1190" s="50"/>
      <c r="L1190" s="23" t="str">
        <f>IFERROR(VLOOKUP(D1190,DB!A:I,9,0),"")</f>
        <v/>
      </c>
    </row>
  </sheetData>
  <dataValidations count="2">
    <dataValidation allowBlank="1" showInputMessage="1" showErrorMessage="1" sqref="E1" xr:uid="{5914219A-CB83-432D-936A-CC0CB6F3982A}"/>
    <dataValidation type="list" allowBlank="1" showInputMessage="1" showErrorMessage="1" sqref="E2:E119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9"/>
  <sheetViews>
    <sheetView tabSelected="1" workbookViewId="0">
      <selection activeCell="D14" sqref="D1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39058</v>
      </c>
      <c r="B2" s="102" t="str">
        <f>IFERROR(VLOOKUP(D2,DB!A:K,11,0),"")</f>
        <v>R4</v>
      </c>
      <c r="C2" s="103">
        <v>1</v>
      </c>
      <c r="D2" s="99" t="s">
        <v>35082</v>
      </c>
      <c r="E2" s="104" t="s">
        <v>38964</v>
      </c>
      <c r="F2" s="105">
        <v>45703.480717592596</v>
      </c>
      <c r="G2" s="106">
        <f ca="1">IFERROR(NOW()-F2,"")</f>
        <v>237.18797951388842</v>
      </c>
      <c r="H2" s="105">
        <v>45703.474768518521</v>
      </c>
      <c r="I2" s="102" t="str">
        <f>IFERROR(VLOOKUP(D2,DB!A:F,6,0),"")</f>
        <v>SCECO</v>
      </c>
      <c r="J2" s="102" t="str">
        <f>IFERROR(VLOOKUP(D2,DB!A:G,7,0),"")</f>
        <v>Dead</v>
      </c>
      <c r="K2" s="107" t="s">
        <v>39059</v>
      </c>
      <c r="L2" s="99" t="str">
        <f>IFERROR(VLOOKUP(D2,DB!A:I,9,0),"")</f>
        <v>Latis</v>
      </c>
    </row>
    <row r="3" spans="1:16" ht="15" customHeight="1">
      <c r="A3" s="127" t="s">
        <v>39060</v>
      </c>
      <c r="B3" s="127" t="str">
        <f>IFERROR(VLOOKUP(D3,DB!A:K,11,0),"")</f>
        <v>R4</v>
      </c>
      <c r="C3" s="128">
        <v>3</v>
      </c>
      <c r="D3" s="129" t="s">
        <v>36308</v>
      </c>
      <c r="E3" s="104" t="s">
        <v>38964</v>
      </c>
      <c r="F3" s="131">
        <v>45940.544618055559</v>
      </c>
      <c r="G3" s="132">
        <f ca="1">IFERROR(NOW()-F3,"")</f>
        <v>0.12407905092550209</v>
      </c>
      <c r="H3" s="131">
        <v>45940.532164351855</v>
      </c>
      <c r="I3" s="127" t="str">
        <f>IFERROR(VLOOKUP(D3,DB!A:F,6,0),"")</f>
        <v>Generator-SG</v>
      </c>
      <c r="J3" s="127" t="str">
        <f>IFERROR(VLOOKUP(D3,DB!A:G,7,0),"")</f>
        <v>Dead</v>
      </c>
      <c r="K3" s="133" t="s">
        <v>39061</v>
      </c>
      <c r="L3" s="129" t="str">
        <f>IFERROR(VLOOKUP(D3,DB!A:I,9,0),"")</f>
        <v>Latis</v>
      </c>
    </row>
    <row r="4" spans="1:16" ht="15" customHeight="1">
      <c r="A4" s="127"/>
      <c r="B4" s="127" t="str">
        <f>IFERROR(VLOOKUP(D4,DB!A:K,11,0),"")</f>
        <v/>
      </c>
      <c r="C4" s="128"/>
      <c r="D4" s="129"/>
      <c r="E4" s="104"/>
      <c r="F4" s="131"/>
      <c r="G4" s="132">
        <f ca="1">IFERROR(NOW()-F4,"")</f>
        <v>45940.668697106485</v>
      </c>
      <c r="H4" s="131"/>
      <c r="I4" s="127" t="str">
        <f>IFERROR(VLOOKUP(D4,DB!A:F,6,0),"")</f>
        <v/>
      </c>
      <c r="J4" s="127" t="str">
        <f>IFERROR(VLOOKUP(D4,DB!A:G,7,0),"")</f>
        <v/>
      </c>
      <c r="K4" s="133"/>
      <c r="L4" s="129" t="str">
        <f>IFERROR(VLOOKUP(D4,DB!A:I,9,0),"")</f>
        <v/>
      </c>
    </row>
    <row r="5" spans="1:16" ht="15" customHeight="1">
      <c r="A5" s="127"/>
      <c r="B5" s="127" t="str">
        <f>IFERROR(VLOOKUP(D5,DB!A:K,11,0),"")</f>
        <v/>
      </c>
      <c r="C5" s="128"/>
      <c r="D5" s="129"/>
      <c r="E5" s="104"/>
      <c r="F5" s="131"/>
      <c r="G5" s="132">
        <f ca="1">IFERROR(NOW()-F5,"")</f>
        <v>45940.668697106485</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04"/>
      <c r="F6" s="131"/>
      <c r="G6" s="132">
        <f ca="1">IFERROR(NOW()-F6,"")</f>
        <v>45940.668697106485</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04"/>
      <c r="F7" s="131"/>
      <c r="G7" s="132">
        <f ca="1">IFERROR(NOW()-F7,"")</f>
        <v>45940.668697106485</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04"/>
      <c r="F8" s="131"/>
      <c r="G8" s="132">
        <f ca="1">IFERROR(NOW()-F8,"")</f>
        <v>45940.668697106485</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04"/>
      <c r="F9" s="131"/>
      <c r="G9" s="132">
        <f ca="1">IFERROR(NOW()-F9,"")</f>
        <v>45940.668697106485</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04"/>
      <c r="F10" s="131"/>
      <c r="G10" s="132">
        <f ca="1">IFERROR(NOW()-F10,"")</f>
        <v>45940.668697106485</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04"/>
      <c r="F11" s="131"/>
      <c r="G11" s="132">
        <f ca="1">IFERROR(NOW()-F11,"")</f>
        <v>45940.668697106485</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04"/>
      <c r="F12" s="131"/>
      <c r="G12" s="132">
        <f ca="1">IFERROR(NOW()-F12,"")</f>
        <v>45940.668697106485</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04"/>
      <c r="F13" s="131"/>
      <c r="G13" s="132">
        <f ca="1">IFERROR(NOW()-F13,"")</f>
        <v>45940.668697106485</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04"/>
      <c r="F14" s="131"/>
      <c r="G14" s="132">
        <f ca="1">IFERROR(NOW()-F14,"")</f>
        <v>45940.668697106485</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04"/>
      <c r="F15" s="131"/>
      <c r="G15" s="132">
        <f ca="1">IFERROR(NOW()-F15,"")</f>
        <v>45940.668697106485</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99"/>
      <c r="E16" s="104"/>
      <c r="F16" s="131"/>
      <c r="G16" s="132">
        <f ca="1">IFERROR(NOW()-F16,"")</f>
        <v>45940.668697106485</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99"/>
      <c r="E17" s="104"/>
      <c r="F17" s="131"/>
      <c r="G17" s="132">
        <f ca="1">IFERROR(NOW()-F17,"")</f>
        <v>45940.668697106485</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99"/>
      <c r="E18" s="104"/>
      <c r="F18" s="131"/>
      <c r="G18" s="132">
        <f ca="1">IFERROR(NOW()-F18,"")</f>
        <v>45940.668697106485</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04"/>
      <c r="F19" s="131"/>
      <c r="G19" s="132">
        <f ca="1">IFERROR(NOW()-F19,"")</f>
        <v>45940.668697106485</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04"/>
      <c r="F20" s="131"/>
      <c r="G20" s="132">
        <f ca="1">IFERROR(NOW()-F20,"")</f>
        <v>45940.668697106485</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99"/>
      <c r="E21" s="104"/>
      <c r="F21" s="131"/>
      <c r="G21" s="132">
        <f ca="1">IFERROR(NOW()-F21,"")</f>
        <v>45940.668697106485</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04"/>
      <c r="F22" s="131"/>
      <c r="G22" s="132">
        <f ca="1">IFERROR(NOW()-F22,"")</f>
        <v>45940.668697106485</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30"/>
      <c r="F23" s="131"/>
      <c r="G23" s="132">
        <f ca="1">IFERROR(NOW()-F23,"")</f>
        <v>45940.668697106485</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45940.668697106485</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45940.668697106485</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45940.668697106485</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45940.668697106485</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45940.668697106485</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45940.668697106485</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45940.668697106485</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45940.668697106485</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45940.668697106485</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45940.668697106485</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45940.668697106485</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45940.668697106485</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45940.668697106485</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45940.668697106485</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45940.668697106485</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45940.668697106485</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45940.668697106485</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45940.668697106485</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45940.668697106485</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45940.668697106485</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45940.668697106485</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45940.668697106485</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45940.668697106485</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45940.668697106485</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45940.668697106485</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45940.668697106485</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45940.668697106485</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45940.668697106485</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45940.668697106485</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45940.668697106485</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45940.668697106485</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45940.668697106485</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45940.668697106485</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45940.668697106485</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45940.668697106485</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45940.668697106485</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45940.668697106485</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45940.668697106485</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45940.668697106485</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45940.668697106485</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45940.668697106485</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45940.668697106485</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45940.668697106485</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45940.668697106485</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45940.668697106485</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45940.668697106485</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45940.668697106485</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45940.668697106485</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45940.668697106485</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45940.668697106485</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45940.668697106485</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45940.668697106485</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45940.668697106485</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45940.668697106485</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45940.668697106485</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45940.668697106485</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45940.668697106485</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45940.668697106485</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45940.668697106485</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45940.668697106485</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45940.668697106485</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45940.668697106485</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45940.668697106485</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45940.668697106485</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45940.668697106485</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45940.668697106485</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45940.668697106485</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45940.668697106485</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45940.668697106485</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45940.668697106485</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45940.668697106485</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45940.668697106485</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45940.668697106485</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45940.668697106485</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45940.668697106485</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45940.668697106485</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45940.668697106485</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45940.668697106485</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45940.668697106485</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45940.668697106485</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45940.668697106485</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45940.668697106485</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45940.668697106485</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45940.668697106485</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45940.668697106485</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45940.668697106485</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45940.668697106485</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45940.668697106485</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45940.668697106485</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45940.668697106485</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45940.668697106485</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45940.668697106485</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45940.668697106485</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45940.668697106485</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45940.668697106485</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45940.668697106485</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45940.668697106485</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45940.668697106485</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45940.668697106485</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45940.668697106485</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45940.668697106485</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45940.668697106485</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45940.668697106485</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45940.668697106485</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45940.668697106485</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45940.668697106485</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45940.668697106485</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45940.668697106485</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45940.668697106485</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45940.668697106485</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45940.668697106485</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45940.668697106485</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45940.668697106485</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45940.668697106485</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45940.668697106485</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45940.668697106485</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45940.668697106485</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45940.668697106485</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45940.668697106485</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45940.668697106485</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45940.668697106485</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45940.668697106485</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45940.668697106485</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45940.668697106485</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45940.668697106485</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45940.668697106485</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45940.668697106485</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45940.668697106485</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45940.668697106485</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45940.668697106485</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45940.668697106485</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45940.668697106485</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45940.668697106485</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45940.668697106485</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45940.668697106485</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45940.668697106485</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45940.668697106485</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45940.668697106485</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45940.668697106485</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45940.668697106485</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45940.668697106485</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45940.668697106485</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45940.668697106485</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45940.668697106485</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45940.668697106485</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45940.668697106485</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45940.668697106485</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45940.668697106485</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45940.668697106485</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45940.668697106485</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45940.668697106485</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45940.668697106485</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45940.668697106485</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45940.668697106485</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45940.668697106485</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45940.668697106485</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45940.668697106485</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45940.668697106485</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45940.668697106485</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45940.668697106485</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45940.668697106485</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45940.668697106485</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45940.668697106485</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45940.668697106485</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45940.668697106485</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45940.668697106485</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45940.668697106485</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45940.668697106485</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45940.668697106485</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45940.668697106485</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45940.668697106485</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45940.668697106485</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45940.668697106485</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45940.668697106485</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45940.668697106485</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45940.668697106485</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45940.668697106485</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45940.668697106485</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45940.668697106485</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45940.668697106485</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45940.668697106485</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45940.668697106485</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45940.668697106485</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45940.668697106485</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45940.668697106485</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45940.668697106485</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45940.668697106485</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45940.668697106485</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45940.668697106485</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45940.668697106485</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45940.668697106485</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45940.668697106485</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45940.668697106485</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45940.668697106485</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45940.668697106485</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45940.668697106485</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45940.668697106485</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45940.668697106485</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45940.668697106485</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45940.668697106485</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45940.668697106485</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45940.668697106485</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45940.668697106485</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45940.668697106485</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45940.668697106485</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45940.668697106485</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45940.668697106485</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45940.668697106485</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45940.668697106485</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45940.668697106485</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45940.668697106485</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45940.668697106485</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45940.668697106485</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45940.668697106485</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45940.668697106485</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45940.668697106485</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45940.668697106485</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45940.668697106485</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45940.668697106485</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45940.668697106485</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45940.668697106485</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45940.668697106485</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45940.668697106485</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45940.668697106485</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45940.668697106485</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45940.668697106485</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45940.668697106485</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45940.668697106485</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45940.668697106485</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45940.668697106485</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45940.668697106485</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45940.668697106485</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45940.668697106485</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45940.668697106485</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45940.668697106485</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45940.668697106485</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45940.668697106485</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45940.668697106485</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45940.668697106485</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45940.668697106485</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45940.668697106485</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45940.668697106485</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45940.668697106485</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45940.668697106485</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45940.668697106485</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45940.668697106485</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45940.668697106485</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45940.668697106485</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45940.668697106485</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45940.668697106485</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45940.668697106485</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45940.668697106485</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45940.668697106485</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45940.668697106485</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45940.668697106485</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45940.668697106485</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45940.668697106485</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45940.668697106485</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45940.668697106485</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45940.668697106485</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45940.668697106485</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45940.668697106485</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45940.668697106485</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45940.668697106485</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45940.668697106485</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45940.668697106485</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45940.668697106485</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45940.668697106485</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45940.668697106485</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45940.668697106485</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45940.668697106485</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45940.668697106485</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45940.668697106485</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45940.668697106485</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45940.668697106485</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45940.668697106485</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45940.668697106485</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45940.668697106485</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45940.668697106485</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45940.668697106485</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45940.668697106485</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45940.668697106485</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45940.668697106485</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45940.668697106485</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45940.668697106485</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45940.668697106485</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45940.668697106485</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45940.668697106485</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45940.668697106485</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45940.668697106485</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45940.668697106485</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45940.668697106485</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45940.668697106485</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45940.668697106485</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45940.668697106485</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45940.668697106485</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45940.668697106485</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45940.668697106485</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45940.668697106485</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45940.668697106485</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45940.668697106485</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45940.668697106485</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45940.668697106485</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45940.668697106485</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45940.668697106485</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45940.668697106485</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45940.668697106485</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45940.668697106485</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45940.668697106485</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45940.668697106485</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45940.668697106485</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45940.668697106485</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45940.668697106485</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45940.668697106485</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45940.668697106485</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45940.668697106485</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45940.668697106485</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45940.668697106485</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45940.668697106485</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45940.668697106485</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45940.668697106485</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45940.668697106485</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45940.668697106485</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45940.668697106485</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45940.668697106485</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45940.668697106485</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45940.668697106485</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45940.668697106485</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45940.668697106485</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45940.668697106485</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45940.668697106485</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45940.668697106485</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45940.668697106485</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45940.668697106485</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45940.668697106485</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45940.668697106485</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45940.668697106485</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45940.668697106485</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45940.668697106485</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45940.668697106485</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45940.668697106485</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45940.668697106485</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45940.668697106485</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45940.668697106485</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45940.668697106485</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45940.668697106485</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45940.668697106485</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45940.668697106485</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45940.668697106485</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45940.668697106485</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45940.668697106485</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45940.668697106485</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45940.668697106485</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45940.668697106485</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45940.668697106485</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45940.668697106485</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45940.668697106485</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45940.668697106485</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45940.668697106485</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45940.668697106485</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45940.668697106485</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45940.668697106485</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45940.668697106485</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45940.668697106485</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45940.668697106485</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45940.668697106485</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45940.668697106485</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45940.668697106485</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45940.668697106485</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45940.668697106485</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45940.668697106485</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45940.668697106485</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45940.668697106485</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45940.668697106485</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45940.668697106485</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45940.668697106485</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45940.668697106485</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45940.668697106485</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45940.668697106485</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45940.668697106485</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45940.668697106485</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45940.668697106485</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45940.668697106485</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45940.668697106485</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45940.668697106485</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45940.668697106485</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45940.668697106485</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45940.668697106485</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45940.668697106485</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45940.668697106485</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45940.668697106485</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45940.668697106485</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45940.668697106485</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45940.668697106485</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45940.668697106485</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45940.668697106485</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45940.668697106485</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45940.668697106485</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45940.668697106485</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45940.668697106485</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45940.668697106485</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45940.668697106485</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45940.668697106485</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45940.668697106485</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45940.668697106485</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45940.668697106485</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45940.668697106485</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45940.668697106485</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45940.668697106485</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45940.668697106485</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45940.668697106485</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45940.668697106485</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45940.668697106485</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45940.668697106485</v>
      </c>
      <c r="H437" s="131"/>
      <c r="I437" s="127" t="str">
        <f>IFERROR(VLOOKUP(D437,DB!A:F,6,0),"")</f>
        <v/>
      </c>
      <c r="J437" s="127" t="str">
        <f>IFERROR(VLOOKUP(D437,DB!A:G,7,0),"")</f>
        <v/>
      </c>
      <c r="K437" s="133"/>
      <c r="L437" s="129" t="str">
        <f>IFERROR(VLOOKUP(D437,DB!A:I,9,0),"")</f>
        <v/>
      </c>
    </row>
    <row r="438" spans="1:12" ht="15" customHeight="1">
      <c r="A438" s="127"/>
      <c r="B438" s="127" t="str">
        <f>IFERROR(VLOOKUP(D438,DB!A:K,11,0),"")</f>
        <v/>
      </c>
      <c r="C438" s="128"/>
      <c r="D438" s="129"/>
      <c r="E438" s="130"/>
      <c r="F438" s="131"/>
      <c r="G438" s="132">
        <f ca="1">IFERROR(NOW()-F438,"")</f>
        <v>45940.668697106485</v>
      </c>
      <c r="H438" s="131"/>
      <c r="I438" s="127" t="str">
        <f>IFERROR(VLOOKUP(D438,DB!A:F,6,0),"")</f>
        <v/>
      </c>
      <c r="J438" s="127" t="str">
        <f>IFERROR(VLOOKUP(D438,DB!A:G,7,0),"")</f>
        <v/>
      </c>
      <c r="K438" s="133"/>
      <c r="L438" s="129" t="str">
        <f>IFERROR(VLOOKUP(D438,DB!A:I,9,0),"")</f>
        <v/>
      </c>
    </row>
    <row r="439" spans="1:12" ht="15" customHeight="1">
      <c r="A439" s="134"/>
      <c r="B439" s="134" t="str">
        <f>IFERROR(VLOOKUP(D439,DB!A:K,11,0),"")</f>
        <v/>
      </c>
      <c r="C439" s="135"/>
      <c r="D439" s="136"/>
      <c r="E439" s="137"/>
      <c r="F439" s="138"/>
      <c r="G439" s="139">
        <f ca="1">IFERROR(NOW()-F439,"")</f>
        <v>45940.668697106485</v>
      </c>
      <c r="H439" s="138"/>
      <c r="I439" s="134" t="str">
        <f>IFERROR(VLOOKUP(D439,DB!A:F,6,0),"")</f>
        <v/>
      </c>
      <c r="J439" s="134" t="str">
        <f>IFERROR(VLOOKUP(D439,DB!A:G,7,0),"")</f>
        <v/>
      </c>
      <c r="K439" s="140"/>
      <c r="L439" s="136" t="str">
        <f>IFERROR(VLOOKUP(D439,DB!A:I,9,0),"")</f>
        <v/>
      </c>
    </row>
  </sheetData>
  <dataValidations count="2">
    <dataValidation allowBlank="1" showInputMessage="1" showErrorMessage="1" sqref="E1" xr:uid="{A4F81451-56CC-4543-9497-104C4E44EE4B}"/>
    <dataValidation type="list" allowBlank="1" showInputMessage="1" showErrorMessage="1" sqref="E2:E2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7"/>
  <sheetViews>
    <sheetView workbookViewId="0">
      <selection activeCell="A4" sqref="A4:XFD4"/>
    </sheetView>
  </sheetViews>
  <sheetFormatPr defaultColWidth="11.19921875" defaultRowHeight="14.25"/>
  <cols>
    <col min="1" max="1" width="23.39843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39062</v>
      </c>
      <c r="B2" s="37" t="str">
        <f>IFERROR(VLOOKUP(D2,DB!A:K,11,0),"")</f>
        <v>R5</v>
      </c>
      <c r="C2" s="37">
        <v>3</v>
      </c>
      <c r="D2" s="126" t="s">
        <v>36000</v>
      </c>
      <c r="E2" s="37" t="s">
        <v>38964</v>
      </c>
      <c r="F2" s="38">
        <v>45891.832060185188</v>
      </c>
      <c r="G2" s="162">
        <f ca="1">IFERROR(NOW()-F2,"")</f>
        <v>48.836636921296304</v>
      </c>
      <c r="H2" s="38">
        <v>45891.790393518517</v>
      </c>
      <c r="I2" s="37" t="str">
        <f>IFERROR(VLOOKUP(D2,DB!A:F,6,0),"")</f>
        <v>Generator-SG</v>
      </c>
      <c r="J2" s="37" t="str">
        <f>IFERROR(VLOOKUP(D2,DB!A:G,7,0),"")</f>
        <v>Vandalized</v>
      </c>
      <c r="K2" s="37" t="s">
        <v>39063</v>
      </c>
      <c r="L2" s="37" t="str">
        <f>IFERROR(VLOOKUP(D2,DB!A:I,9,0),"")</f>
        <v>Latis</v>
      </c>
      <c r="M2" s="125"/>
    </row>
    <row r="3" spans="1:13" ht="30.75">
      <c r="A3" s="37" t="s">
        <v>39064</v>
      </c>
      <c r="B3" s="37" t="str">
        <f>IFERROR(VLOOKUP(D3,DB!A:K,11,0),"")</f>
        <v>R5</v>
      </c>
      <c r="C3" s="37">
        <v>1</v>
      </c>
      <c r="D3" s="37" t="s">
        <v>31295</v>
      </c>
      <c r="E3" s="37" t="s">
        <v>38969</v>
      </c>
      <c r="F3" s="38">
        <v>45926.188877314817</v>
      </c>
      <c r="G3" s="162">
        <f t="shared" ref="G3" ca="1" si="0">IFERROR(NOW()-F3,"")</f>
        <v>14.479819791667978</v>
      </c>
      <c r="H3" s="38">
        <v>45926.158159722225</v>
      </c>
      <c r="I3" s="37" t="str">
        <f>IFERROR(VLOOKUP(D3,DB!A:F,6,0),"")</f>
        <v>SCECO</v>
      </c>
      <c r="J3" s="37" t="str">
        <f>IFERROR(VLOOKUP(D3,DB!A:G,7,0),"")</f>
        <v>Good</v>
      </c>
      <c r="K3" s="37" t="s">
        <v>39065</v>
      </c>
      <c r="L3" s="37" t="str">
        <f>IFERROR(VLOOKUP(D3,DB!A:I,9,0),"")</f>
        <v>Latis</v>
      </c>
      <c r="M3" s="125"/>
    </row>
    <row r="4" spans="1:13" ht="15">
      <c r="A4" s="37" t="s">
        <v>39066</v>
      </c>
      <c r="B4" s="37" t="str">
        <f>IFERROR(VLOOKUP(D4,DB!A:K,11,0),"")</f>
        <v>R5</v>
      </c>
      <c r="C4" s="37">
        <v>2</v>
      </c>
      <c r="D4" s="37" t="s">
        <v>35033</v>
      </c>
      <c r="E4" s="37" t="s">
        <v>38964</v>
      </c>
      <c r="F4" s="38">
        <v>45940.625196759262</v>
      </c>
      <c r="G4" s="39">
        <f t="shared" ref="G4:G8" ca="1" si="1">IFERROR(NOW()-F4,"")</f>
        <v>4.3500347223016433E-2</v>
      </c>
      <c r="H4" s="38">
        <v>45940.618252314816</v>
      </c>
      <c r="I4" s="37" t="str">
        <f>IFERROR(VLOOKUP(D4,DB!A:F,6,0),"")</f>
        <v>SCECO</v>
      </c>
      <c r="J4" s="37" t="str">
        <f>IFERROR(VLOOKUP(D4,DB!A:G,7,0),"")</f>
        <v>Vandalized</v>
      </c>
      <c r="K4" s="37" t="s">
        <v>39067</v>
      </c>
      <c r="L4" s="37" t="str">
        <f>IFERROR(VLOOKUP(D4,DB!A:I,9,0),"")</f>
        <v>Latis</v>
      </c>
    </row>
    <row r="5" spans="1:13" ht="15">
      <c r="A5" s="37"/>
      <c r="B5" s="37" t="str">
        <f>IFERROR(VLOOKUP(D5,DB!A:K,11,0),"")</f>
        <v/>
      </c>
      <c r="C5" s="37"/>
      <c r="D5" s="37"/>
      <c r="E5" s="37"/>
      <c r="F5" s="38"/>
      <c r="G5" s="39">
        <f t="shared" ca="1" si="1"/>
        <v>45940.668697106485</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45940.668697106485</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45940.668697106485</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45940.668697106485</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ref="G9:G40" ca="1" si="2">IFERROR(NOW()-F9,"")</f>
        <v>45940.668697106485</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2"/>
        <v>45940.668697106485</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2"/>
        <v>45940.668697106485</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2"/>
        <v>45940.668697106485</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2"/>
        <v>45940.668697106485</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2"/>
        <v>45940.668697106485</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2"/>
        <v>45940.668697106485</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2"/>
        <v>45940.668697106485</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2"/>
        <v>45940.668697106485</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2"/>
        <v>45940.668697106485</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2"/>
        <v>45940.668697106485</v>
      </c>
      <c r="H19" s="38"/>
      <c r="I19" s="37" t="str">
        <f>IFERROR(VLOOKUP(D19,DB!A:F,6,0),"")</f>
        <v/>
      </c>
      <c r="J19" s="37" t="str">
        <f>IFERROR(VLOOKUP(D19,DB!A:G,7,0),"")</f>
        <v/>
      </c>
      <c r="K19" s="37"/>
      <c r="L19" s="37" t="str">
        <f>IFERROR(VLOOKUP(D19,DB!A:I,9,0),"")</f>
        <v/>
      </c>
    </row>
    <row r="20" spans="1:12" ht="15">
      <c r="A20" s="84"/>
      <c r="B20" s="84" t="str">
        <f>IFERROR(VLOOKUP(D20,DB!A:K,11,0),"")</f>
        <v/>
      </c>
      <c r="C20" s="84"/>
      <c r="D20" s="84"/>
      <c r="E20" s="84"/>
      <c r="F20" s="123"/>
      <c r="G20" s="124">
        <f t="shared" ca="1" si="2"/>
        <v>45940.668697106485</v>
      </c>
      <c r="H20" s="123"/>
      <c r="I20" s="84" t="str">
        <f>IFERROR(VLOOKUP(D20,DB!A:F,6,0),"")</f>
        <v/>
      </c>
      <c r="J20" s="84" t="str">
        <f>IFERROR(VLOOKUP(D20,DB!A:G,7,0),"")</f>
        <v/>
      </c>
      <c r="K20" s="84"/>
      <c r="L20" s="84" t="str">
        <f>IFERROR(VLOOKUP(D20,DB!A:I,9,0),"")</f>
        <v/>
      </c>
    </row>
    <row r="21" spans="1:12" ht="15">
      <c r="A21" s="37"/>
      <c r="B21" s="37" t="str">
        <f>IFERROR(VLOOKUP(D21,DB!A:K,11,0),"")</f>
        <v/>
      </c>
      <c r="C21" s="37"/>
      <c r="D21" s="37"/>
      <c r="E21" s="37"/>
      <c r="F21" s="38"/>
      <c r="G21" s="39">
        <f t="shared" ca="1" si="2"/>
        <v>45940.668697106485</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2"/>
        <v>45940.668697106485</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45940.668697106485</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45940.668697106485</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45940.668697106485</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45940.668697106485</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45940.668697106485</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45940.668697106485</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45940.668697106485</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45940.668697106485</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45940.668697106485</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45940.668697106485</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45940.668697106485</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45940.668697106485</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45940.668697106485</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45940.668697106485</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45940.668697106485</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45940.668697106485</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45940.668697106485</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45940.668697106485</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ref="G41:G72" ca="1" si="3">IFERROR(NOW()-F41,"")</f>
        <v>45940.668697106485</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3"/>
        <v>45940.668697106485</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3"/>
        <v>45940.668697106485</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3"/>
        <v>45940.668697106485</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3"/>
        <v>45940.668697106485</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3"/>
        <v>45940.668697106485</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3"/>
        <v>45940.668697106485</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3"/>
        <v>45940.668697106485</v>
      </c>
      <c r="H48" s="38"/>
      <c r="I48" s="37" t="str">
        <f>IFERROR(VLOOKUP(D48,DB!A:F,6,0),"")</f>
        <v/>
      </c>
      <c r="J48" s="37" t="str">
        <f>IFERROR(VLOOKUP(D48,DB!A:G,7,0),"")</f>
        <v/>
      </c>
      <c r="K48" s="37"/>
      <c r="L48" s="37" t="str">
        <f>IFERROR(VLOOKUP(D48,DB!A:I,9,0),"")</f>
        <v/>
      </c>
    </row>
    <row r="49" spans="1:12" ht="15">
      <c r="A49" s="84"/>
      <c r="B49" s="84" t="str">
        <f>IFERROR(VLOOKUP(D49,DB!A:K,11,0),"")</f>
        <v/>
      </c>
      <c r="C49" s="84"/>
      <c r="D49" s="84"/>
      <c r="E49" s="84"/>
      <c r="F49" s="123"/>
      <c r="G49" s="124">
        <f t="shared" ca="1" si="3"/>
        <v>45940.668697106485</v>
      </c>
      <c r="H49" s="123"/>
      <c r="I49" s="84" t="str">
        <f>IFERROR(VLOOKUP(D49,DB!A:F,6,0),"")</f>
        <v/>
      </c>
      <c r="J49" s="84" t="str">
        <f>IFERROR(VLOOKUP(D49,DB!A:G,7,0),"")</f>
        <v/>
      </c>
      <c r="K49" s="84"/>
      <c r="L49" s="84" t="str">
        <f>IFERROR(VLOOKUP(D49,DB!A:I,9,0),"")</f>
        <v/>
      </c>
    </row>
    <row r="50" spans="1:12" ht="15">
      <c r="A50" s="37"/>
      <c r="B50" s="37" t="str">
        <f>IFERROR(VLOOKUP(D50,DB!A:K,11,0),"")</f>
        <v/>
      </c>
      <c r="C50" s="37"/>
      <c r="D50" s="37"/>
      <c r="E50" s="37"/>
      <c r="F50" s="38"/>
      <c r="G50" s="39">
        <f t="shared" ca="1" si="3"/>
        <v>45940.668697106485</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3"/>
        <v>45940.668697106485</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3"/>
        <v>45940.668697106485</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3"/>
        <v>45940.668697106485</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45940.668697106485</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45940.668697106485</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45940.668697106485</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45940.668697106485</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45940.668697106485</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45940.668697106485</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45940.668697106485</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45940.668697106485</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45940.668697106485</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45940.668697106485</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45940.668697106485</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45940.668697106485</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45940.668697106485</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45940.668697106485</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45940.668697106485</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45940.668697106485</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45940.668697106485</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45940.668697106485</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45940.668697106485</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ref="G73:G104" ca="1" si="4">IFERROR(NOW()-F73,"")</f>
        <v>45940.668697106485</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4"/>
        <v>45940.668697106485</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4"/>
        <v>45940.668697106485</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4"/>
        <v>45940.668697106485</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4"/>
        <v>45940.668697106485</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4"/>
        <v>45940.668697106485</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4"/>
        <v>45940.668697106485</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4"/>
        <v>45940.668697106485</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4"/>
        <v>45940.668697106485</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4"/>
        <v>45940.668697106485</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4"/>
        <v>45940.668697106485</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4"/>
        <v>45940.668697106485</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45940.668697106485</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45940.668697106485</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45940.668697106485</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45940.668697106485</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45940.668697106485</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45940.668697106485</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45940.668697106485</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45940.668697106485</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45940.668697106485</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45940.668697106485</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45940.668697106485</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45940.668697106485</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45940.668697106485</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45940.668697106485</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45940.668697106485</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45940.668697106485</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45940.668697106485</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4"/>
        <v>45940.668697106485</v>
      </c>
      <c r="H102" s="38"/>
      <c r="I102" s="37" t="str">
        <f>IFERROR(VLOOKUP(D102,DB!A:F,6,0),"")</f>
        <v/>
      </c>
      <c r="J102" s="37" t="str">
        <f>IFERROR(VLOOKUP(D102,DB!A:G,7,0),"")</f>
        <v/>
      </c>
      <c r="K102" s="37"/>
      <c r="L102" s="37" t="str">
        <f>IFERROR(VLOOKUP(D102,DB!A:I,9,0),"")</f>
        <v/>
      </c>
    </row>
    <row r="103" spans="1:12" ht="15">
      <c r="A103" s="84"/>
      <c r="B103" s="84" t="str">
        <f>IFERROR(VLOOKUP(D103,DB!A:K,11,0),"")</f>
        <v/>
      </c>
      <c r="C103" s="84"/>
      <c r="D103" s="84"/>
      <c r="E103" s="84"/>
      <c r="F103" s="123"/>
      <c r="G103" s="124">
        <f t="shared" ca="1" si="4"/>
        <v>45940.668697106485</v>
      </c>
      <c r="H103" s="123"/>
      <c r="I103" s="84" t="str">
        <f>IFERROR(VLOOKUP(D103,DB!A:F,6,0),"")</f>
        <v/>
      </c>
      <c r="J103" s="84" t="str">
        <f>IFERROR(VLOOKUP(D103,DB!A:G,7,0),"")</f>
        <v/>
      </c>
      <c r="K103" s="84"/>
      <c r="L103" s="84" t="str">
        <f>IFERROR(VLOOKUP(D103,DB!A:I,9,0),"")</f>
        <v/>
      </c>
    </row>
    <row r="104" spans="1:12" ht="15"/>
    <row r="105" spans="1:12" ht="15"/>
    <row r="106" spans="1:12" ht="15"/>
    <row r="107" spans="1:12" ht="15"/>
    <row r="108" spans="1:12" ht="15"/>
    <row r="109" spans="1:12" ht="15"/>
    <row r="110" spans="1:12" ht="15"/>
    <row r="111" spans="1:12" ht="15"/>
    <row r="112" spans="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5" ht="15"/>
    <row r="766" ht="15"/>
    <row r="773" ht="15"/>
    <row r="776" ht="15"/>
    <row r="778" ht="15"/>
    <row r="781" ht="15"/>
    <row r="789" ht="15"/>
    <row r="790" ht="15"/>
    <row r="792" ht="15"/>
    <row r="793" ht="15"/>
    <row r="797" ht="15"/>
    <row r="798" ht="15"/>
    <row r="800" ht="15"/>
    <row r="801" ht="15"/>
    <row r="802" ht="15"/>
    <row r="803" ht="15"/>
    <row r="804" ht="15"/>
    <row r="805" ht="15"/>
    <row r="806" ht="15"/>
    <row r="807"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6" ht="15"/>
    <row r="837"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60" ht="15"/>
    <row r="861" ht="15"/>
    <row r="864" ht="15"/>
    <row r="902" ht="15"/>
    <row r="903" ht="15"/>
    <row r="905" ht="15"/>
    <row r="906" ht="15"/>
    <row r="907" ht="15"/>
    <row r="909" ht="15"/>
    <row r="910" ht="15"/>
    <row r="914" ht="15"/>
    <row r="915" ht="15"/>
    <row r="917" ht="15"/>
    <row r="918" ht="15"/>
    <row r="920" ht="15"/>
    <row r="921" ht="15"/>
    <row r="922" ht="15"/>
    <row r="923" ht="15"/>
    <row r="924" ht="15"/>
    <row r="925" ht="15"/>
    <row r="926" ht="15"/>
    <row r="927" ht="15"/>
    <row r="928" ht="15"/>
    <row r="930" ht="15"/>
    <row r="931" ht="15"/>
    <row r="933" ht="15"/>
    <row r="934"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3" ht="15"/>
    <row r="974" ht="15"/>
    <row r="976" ht="15"/>
    <row r="977" ht="15"/>
    <row r="978" ht="15"/>
    <row r="979" ht="15"/>
    <row r="980" ht="15"/>
    <row r="981" ht="15"/>
    <row r="982" ht="15"/>
    <row r="983" ht="15"/>
    <row r="985" ht="15"/>
    <row r="986" ht="15"/>
    <row r="988" ht="15"/>
    <row r="989" ht="15"/>
    <row r="992" ht="15"/>
    <row r="993" ht="15"/>
    <row r="996" ht="15"/>
    <row r="999" ht="15"/>
    <row r="1000" ht="15"/>
    <row r="1002" ht="15"/>
    <row r="1003" ht="15"/>
    <row r="1005" ht="15"/>
    <row r="1006" ht="15"/>
    <row r="1008" ht="15"/>
    <row r="1009" ht="15"/>
    <row r="1011" ht="15"/>
    <row r="1012" ht="15"/>
    <row r="1013" ht="15"/>
    <row r="1014" ht="15"/>
    <row r="1015" ht="15"/>
    <row r="1016" ht="15"/>
    <row r="1017" ht="15"/>
    <row r="1018" ht="15"/>
    <row r="1019" ht="15"/>
    <row r="1020" ht="15"/>
    <row r="1021" ht="15"/>
    <row r="1022" ht="15"/>
    <row r="1023" ht="15"/>
    <row r="1024" ht="15"/>
    <row r="1025" ht="15"/>
    <row r="1026" ht="15"/>
    <row r="1027" ht="15"/>
    <row r="1030" ht="15"/>
    <row r="1201" ht="15"/>
    <row r="1202" ht="15"/>
    <row r="1204" ht="15"/>
    <row r="1205" ht="15"/>
    <row r="1212" ht="15"/>
    <row r="1213" ht="15"/>
    <row r="1214" ht="15"/>
    <row r="1215" ht="15"/>
    <row r="1216" ht="15"/>
    <row r="1217" ht="15"/>
    <row r="1220" ht="15"/>
    <row r="1221" ht="15"/>
    <row r="1222" ht="15"/>
    <row r="1223" ht="15"/>
    <row r="1224" ht="15"/>
    <row r="1225" ht="15"/>
    <row r="1226" ht="15"/>
    <row r="1228" ht="15"/>
    <row r="1229" ht="15"/>
    <row r="1230" ht="15"/>
    <row r="1231" ht="15"/>
    <row r="1232" ht="15"/>
    <row r="1233" ht="15"/>
    <row r="1234" ht="15"/>
    <row r="1236" ht="15"/>
    <row r="1237" ht="15"/>
    <row r="1238" ht="15"/>
    <row r="1239" ht="15"/>
    <row r="1240" ht="15"/>
    <row r="1241" ht="15"/>
    <row r="1242" ht="15"/>
    <row r="1243" ht="15"/>
    <row r="1244" ht="15"/>
    <row r="1245" ht="15"/>
    <row r="1246" ht="15"/>
    <row r="1247" ht="15"/>
    <row r="1249" ht="15"/>
    <row r="1250" ht="15"/>
    <row r="1251" ht="15"/>
    <row r="1252" ht="15"/>
    <row r="1253" ht="15"/>
    <row r="1254" ht="15"/>
    <row r="1255" ht="15"/>
    <row r="1256" ht="15"/>
    <row r="1257" ht="15"/>
    <row r="1258" ht="15"/>
    <row r="1259" ht="15"/>
    <row r="1260" ht="15"/>
    <row r="1261" ht="15"/>
    <row r="1262" ht="15"/>
    <row r="1263" ht="15"/>
    <row r="1264" ht="15"/>
    <row r="1265" ht="15"/>
    <row r="1266" ht="15"/>
    <row r="1269" ht="15"/>
    <row r="1276" ht="15"/>
    <row r="1279" ht="15"/>
    <row r="1280" ht="15"/>
    <row r="1282" ht="15"/>
    <row r="1283" ht="15"/>
    <row r="1284" ht="15"/>
    <row r="1287" ht="15"/>
    <row r="1288" ht="15"/>
    <row r="1291" ht="15"/>
    <row r="1293" ht="15"/>
    <row r="1294" ht="15"/>
    <row r="1296" ht="15"/>
    <row r="1297" ht="15"/>
    <row r="1299" ht="15"/>
    <row r="1300" ht="15"/>
    <row r="1302" ht="15"/>
    <row r="1303" ht="15"/>
    <row r="1304" ht="15"/>
    <row r="1305" ht="15"/>
    <row r="1306" ht="15"/>
    <row r="1307" ht="15"/>
    <row r="1308" ht="15"/>
    <row r="1309" ht="15"/>
    <row r="1310" ht="15"/>
    <row r="1311" ht="15"/>
    <row r="1312" ht="15"/>
    <row r="1313" ht="15"/>
    <row r="1314" ht="15"/>
    <row r="1315" ht="15"/>
    <row r="1316" ht="15"/>
    <row r="1317" ht="15"/>
    <row r="1318" ht="15"/>
    <row r="1319" ht="15"/>
    <row r="1320" ht="15"/>
    <row r="1321" ht="15"/>
    <row r="1322" ht="15"/>
    <row r="1323" ht="15"/>
    <row r="1324" ht="15"/>
    <row r="1326" ht="15"/>
    <row r="1334" ht="15"/>
    <row r="1336" ht="15"/>
    <row r="1337" ht="15"/>
    <row r="1338" ht="15"/>
    <row r="1339" ht="15"/>
    <row r="1340" ht="15"/>
    <row r="1341" ht="15"/>
    <row r="1342" ht="15"/>
    <row r="1343" ht="15"/>
    <row r="1344" ht="15"/>
    <row r="1345" ht="15"/>
    <row r="1346" ht="15"/>
    <row r="1347" ht="15"/>
    <row r="1348" ht="15"/>
    <row r="1349" ht="15"/>
    <row r="1350" ht="15"/>
    <row r="1351" ht="15"/>
    <row r="1352" ht="15"/>
    <row r="1354" ht="15"/>
    <row r="1358" ht="15"/>
    <row r="1359" ht="15"/>
    <row r="1360" ht="15"/>
    <row r="1362" ht="15"/>
    <row r="1363" ht="15"/>
    <row r="1364" ht="15"/>
    <row r="1365" ht="15"/>
    <row r="1366" ht="15"/>
    <row r="1367" ht="15"/>
    <row r="1368" ht="15"/>
    <row r="1369" ht="15"/>
    <row r="1370" ht="15"/>
    <row r="1373" ht="15"/>
    <row r="1374" ht="15"/>
    <row r="1376" ht="15"/>
    <row r="1377" ht="15"/>
  </sheetData>
  <dataValidations count="2">
    <dataValidation allowBlank="1" showInputMessage="1" showErrorMessage="1" sqref="E1" xr:uid="{920C6338-E771-4DAE-8C89-92A9093EA4DE}"/>
    <dataValidation type="list" allowBlank="1" showInputMessage="1" showErrorMessage="1" sqref="E2:E10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91"/>
  <sheetViews>
    <sheetView workbookViewId="0">
      <selection activeCell="D8" sqref="D8"/>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7" customWidth="1"/>
    <col min="7" max="7" width="23" style="26" customWidth="1"/>
    <col min="8" max="8" width="16.199218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39068</v>
      </c>
      <c r="B2" s="149" t="s">
        <v>5398</v>
      </c>
      <c r="C2" s="148">
        <v>1</v>
      </c>
      <c r="D2" s="149" t="s">
        <v>34463</v>
      </c>
      <c r="E2" s="148" t="s">
        <v>39069</v>
      </c>
      <c r="F2" s="150">
        <v>45926.772847222222</v>
      </c>
      <c r="G2" s="151">
        <f ca="1">IFERROR(NOW()-F2,"-")</f>
        <v>13.895849884262134</v>
      </c>
      <c r="H2" s="152">
        <v>45927.449074074102</v>
      </c>
      <c r="I2" s="149" t="str">
        <f>IFERROR(VLOOKUP(D2,DB!A:F,6,0),"")</f>
        <v>SCECO</v>
      </c>
      <c r="J2" s="149" t="str">
        <f>IFERROR(VLOOKUP(D2,DB!A:G,7,0),"")</f>
        <v>Weak</v>
      </c>
      <c r="K2" s="148" t="s">
        <v>39070</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39071</v>
      </c>
      <c r="B3" s="149" t="str">
        <f>IFERROR(VLOOKUP(D3,DB!A:K,11,0),"")</f>
        <v>R6</v>
      </c>
      <c r="C3" s="148">
        <v>1</v>
      </c>
      <c r="D3" s="149" t="s">
        <v>34282</v>
      </c>
      <c r="E3" s="148" t="s">
        <v>38964</v>
      </c>
      <c r="F3" s="152">
        <v>45939.529062499998</v>
      </c>
      <c r="G3" s="151">
        <f ca="1">IFERROR(NOW()-F3,"-")</f>
        <v>1.139634606486652</v>
      </c>
      <c r="H3" s="152">
        <v>45927.987534722219</v>
      </c>
      <c r="I3" s="149" t="str">
        <f>IFERROR(VLOOKUP(D3,DB!A:F,6,0),"")</f>
        <v>SCECO</v>
      </c>
      <c r="J3" s="149" t="str">
        <f>IFERROR(VLOOKUP(D3,DB!A:G,7,0),"")</f>
        <v>Vandalized</v>
      </c>
      <c r="K3" s="148" t="s">
        <v>39072</v>
      </c>
      <c r="L3" s="149" t="str">
        <f>IFERROR(VLOOKUP(D3,DB!A:I,9,0),"")</f>
        <v>Latis</v>
      </c>
    </row>
    <row r="4" spans="1:16383" ht="31.5" customHeight="1">
      <c r="A4" s="148" t="s">
        <v>39073</v>
      </c>
      <c r="B4" s="149" t="s">
        <v>5398</v>
      </c>
      <c r="C4" s="148">
        <v>1</v>
      </c>
      <c r="D4" s="149" t="s">
        <v>32861</v>
      </c>
      <c r="E4" s="148" t="s">
        <v>39069</v>
      </c>
      <c r="F4" s="150">
        <v>45933.880972222221</v>
      </c>
      <c r="G4" s="151">
        <f ca="1">IFERROR(NOW()-F4,"-")</f>
        <v>6.787724884263298</v>
      </c>
      <c r="H4" s="152">
        <v>45929.455266203702</v>
      </c>
      <c r="I4" s="149" t="str">
        <f>IFERROR(VLOOKUP(D4,DB!A:F,6,0),"")</f>
        <v>SCECO</v>
      </c>
      <c r="J4" s="149" t="str">
        <f>IFERROR(VLOOKUP(D4,DB!A:G,7,0),"")</f>
        <v>In progress</v>
      </c>
      <c r="K4" s="148" t="s">
        <v>39074</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39075</v>
      </c>
      <c r="B5" s="149" t="s">
        <v>5398</v>
      </c>
      <c r="C5" s="148">
        <v>1</v>
      </c>
      <c r="D5" s="149" t="s">
        <v>33408</v>
      </c>
      <c r="E5" s="148" t="s">
        <v>38964</v>
      </c>
      <c r="F5" s="150">
        <v>45939.858101851853</v>
      </c>
      <c r="G5" s="151">
        <f ca="1">IFERROR(NOW()-F5,"-")</f>
        <v>0.81059525463206228</v>
      </c>
      <c r="H5" s="152">
        <v>45934.470231481479</v>
      </c>
      <c r="I5" s="149" t="str">
        <f>IFERROR(VLOOKUP(D5,DB!A:F,6,0),"")</f>
        <v>SCECO</v>
      </c>
      <c r="J5" s="149" t="str">
        <f>IFERROR(VLOOKUP(D5,DB!A:G,7,0),"")</f>
        <v>Dead</v>
      </c>
      <c r="K5" s="148" t="s">
        <v>39074</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10" t="s">
        <v>39076</v>
      </c>
      <c r="B6" s="157" t="str">
        <f>IFERROR(VLOOKUP(D6,DB!A:K,11,0),"")</f>
        <v>R6</v>
      </c>
      <c r="C6" s="157">
        <v>1</v>
      </c>
      <c r="D6" s="156" t="s">
        <v>32868</v>
      </c>
      <c r="E6" s="156" t="s">
        <v>38964</v>
      </c>
      <c r="F6" s="113">
        <v>45940.63652777778</v>
      </c>
      <c r="G6" s="162">
        <f ca="1">IFERROR(NOW()-F6,"-")</f>
        <v>3.2169328704185318E-2</v>
      </c>
      <c r="H6" s="113">
        <v>45940.605925925927</v>
      </c>
      <c r="I6" s="157" t="str">
        <f>IFERROR(VLOOKUP(D6,DB!A:F,6,0),"")</f>
        <v>SCECO</v>
      </c>
      <c r="J6" s="157" t="str">
        <f>IFERROR(VLOOKUP(D6,DB!A:G,7,0),"")</f>
        <v>In progress</v>
      </c>
      <c r="K6" s="160" t="s">
        <v>39077</v>
      </c>
      <c r="L6" s="158" t="str">
        <f>IFERROR(VLOOKUP(D6,DB!A:I,9,0),"")</f>
        <v>Latis</v>
      </c>
    </row>
    <row r="7" spans="1:16383" ht="31.5" customHeight="1">
      <c r="A7" s="110" t="s">
        <v>39078</v>
      </c>
      <c r="B7" s="157" t="str">
        <f>IFERROR(VLOOKUP(D7,DB!A:K,11,0),"")</f>
        <v>R6</v>
      </c>
      <c r="C7" s="157">
        <v>1</v>
      </c>
      <c r="D7" s="156" t="s">
        <v>33325</v>
      </c>
      <c r="E7" s="156" t="s">
        <v>38964</v>
      </c>
      <c r="F7" s="113">
        <v>45940.650752314818</v>
      </c>
      <c r="G7" s="162">
        <f ca="1">IFERROR(NOW()-F7,"-")</f>
        <v>1.7944791667105164E-2</v>
      </c>
      <c r="H7" s="113">
        <v>45940.45071759259</v>
      </c>
      <c r="I7" s="157" t="str">
        <f>IFERROR(VLOOKUP(D7,DB!A:F,6,0),"")</f>
        <v>Generator-SG</v>
      </c>
      <c r="J7" s="157" t="str">
        <f>IFERROR(VLOOKUP(D7,DB!A:G,7,0),"")</f>
        <v>Vandalized</v>
      </c>
      <c r="K7" s="160" t="s">
        <v>39079</v>
      </c>
      <c r="L7" s="158" t="str">
        <f>IFERROR(VLOOKUP(D7,DB!A:I,9,0),"")</f>
        <v>Latis</v>
      </c>
    </row>
    <row r="8" spans="1:16383" ht="31.5" customHeight="1">
      <c r="A8" s="110"/>
      <c r="B8" s="157" t="str">
        <f>IFERROR(VLOOKUP(D8,DB!A:K,11,0),"")</f>
        <v/>
      </c>
      <c r="C8" s="157"/>
      <c r="D8" s="156"/>
      <c r="E8" s="156"/>
      <c r="F8" s="113"/>
      <c r="G8" s="162">
        <f ca="1">IFERROR(NOW()-F8,"-")</f>
        <v>45940.668697106485</v>
      </c>
      <c r="H8" s="113"/>
      <c r="I8" s="157" t="str">
        <f>IFERROR(VLOOKUP(D8,DB!A:F,6,0),"")</f>
        <v/>
      </c>
      <c r="J8" s="157" t="str">
        <f>IFERROR(VLOOKUP(D8,DB!A:G,7,0),"")</f>
        <v/>
      </c>
      <c r="K8" s="160"/>
      <c r="L8" s="158" t="str">
        <f>IFERROR(VLOOKUP(D8,DB!A:I,9,0),"")</f>
        <v/>
      </c>
    </row>
    <row r="9" spans="1:16383" ht="31.5" customHeight="1">
      <c r="A9" s="110"/>
      <c r="B9" s="157" t="str">
        <f>IFERROR(VLOOKUP(D9,DB!A:K,11,0),"")</f>
        <v/>
      </c>
      <c r="C9" s="157"/>
      <c r="D9" s="166"/>
      <c r="E9" s="156"/>
      <c r="F9" s="113"/>
      <c r="G9" s="162">
        <f ca="1">IFERROR(NOW()-F9,"-")</f>
        <v>45940.668697106485</v>
      </c>
      <c r="H9" s="113"/>
      <c r="I9" s="157" t="str">
        <f>IFERROR(VLOOKUP(D9,DB!A:F,6,0),"")</f>
        <v/>
      </c>
      <c r="J9" s="157" t="str">
        <f>IFERROR(VLOOKUP(D9,DB!A:G,7,0),"")</f>
        <v/>
      </c>
      <c r="K9" s="160"/>
      <c r="L9" s="158" t="str">
        <f>IFERROR(VLOOKUP(D9,DB!A:I,9,0),"")</f>
        <v/>
      </c>
    </row>
    <row r="10" spans="1:16383" ht="31.5" customHeight="1">
      <c r="A10" s="110"/>
      <c r="B10" s="157" t="str">
        <f>IFERROR(VLOOKUP(D10,DB!A:K,11,0),"")</f>
        <v/>
      </c>
      <c r="C10" s="157"/>
      <c r="D10" s="166"/>
      <c r="E10" s="156"/>
      <c r="F10" s="113"/>
      <c r="G10" s="162">
        <f ca="1">IFERROR(NOW()-F10,"-")</f>
        <v>45940.668697106485</v>
      </c>
      <c r="H10" s="113"/>
      <c r="I10" s="157" t="str">
        <f>IFERROR(VLOOKUP(D10,DB!A:F,6,0),"")</f>
        <v/>
      </c>
      <c r="J10" s="157" t="str">
        <f>IFERROR(VLOOKUP(D10,DB!A:G,7,0),"")</f>
        <v/>
      </c>
      <c r="K10" s="160"/>
      <c r="L10" s="158" t="str">
        <f>IFERROR(VLOOKUP(D10,DB!A:I,9,0),"")</f>
        <v/>
      </c>
    </row>
    <row r="11" spans="1:16383" ht="31.5" customHeight="1">
      <c r="A11" s="110"/>
      <c r="B11" s="157" t="str">
        <f>IFERROR(VLOOKUP(D11,DB!A:K,11,0),"")</f>
        <v/>
      </c>
      <c r="C11" s="157"/>
      <c r="D11" s="166"/>
      <c r="E11" s="156"/>
      <c r="F11" s="113"/>
      <c r="G11" s="162">
        <f ca="1">IFERROR(NOW()-F11,"-")</f>
        <v>45940.668697106485</v>
      </c>
      <c r="H11" s="113"/>
      <c r="I11" s="157" t="str">
        <f>IFERROR(VLOOKUP(D11,DB!A:F,6,0),"")</f>
        <v/>
      </c>
      <c r="J11" s="157" t="str">
        <f>IFERROR(VLOOKUP(D11,DB!A:G,7,0),"")</f>
        <v/>
      </c>
      <c r="K11" s="160"/>
      <c r="L11" s="158" t="str">
        <f>IFERROR(VLOOKUP(D11,DB!A:I,9,0),"")</f>
        <v/>
      </c>
    </row>
    <row r="12" spans="1:16383" ht="31.5" customHeight="1">
      <c r="A12" s="110"/>
      <c r="B12" s="157" t="str">
        <f>IFERROR(VLOOKUP(D12,DB!A:K,11,0),"")</f>
        <v/>
      </c>
      <c r="C12" s="157"/>
      <c r="D12" s="166"/>
      <c r="E12" s="156"/>
      <c r="F12" s="113"/>
      <c r="G12" s="162">
        <f ca="1">IFERROR(NOW()-F12,"-")</f>
        <v>45940.668697106485</v>
      </c>
      <c r="H12" s="113"/>
      <c r="I12" s="157" t="str">
        <f>IFERROR(VLOOKUP(D12,DB!A:F,6,0),"")</f>
        <v/>
      </c>
      <c r="J12" s="157" t="str">
        <f>IFERROR(VLOOKUP(D12,DB!A:G,7,0),"")</f>
        <v/>
      </c>
      <c r="K12" s="160"/>
      <c r="L12" s="158" t="str">
        <f>IFERROR(VLOOKUP(D12,DB!A:I,9,0),"")</f>
        <v/>
      </c>
    </row>
    <row r="13" spans="1:16383" ht="31.5" customHeight="1">
      <c r="A13" s="110"/>
      <c r="B13" s="157" t="str">
        <f>IFERROR(VLOOKUP(D13,DB!A:K,11,0),"")</f>
        <v/>
      </c>
      <c r="C13" s="157"/>
      <c r="D13" s="165"/>
      <c r="E13" s="156"/>
      <c r="F13" s="113"/>
      <c r="G13" s="162">
        <f ca="1">IFERROR(NOW()-F13,"-")</f>
        <v>45940.668697106485</v>
      </c>
      <c r="H13" s="113"/>
      <c r="I13" s="157" t="str">
        <f>IFERROR(VLOOKUP(D13,DB!A:F,6,0),"")</f>
        <v/>
      </c>
      <c r="J13" s="157" t="str">
        <f>IFERROR(VLOOKUP(D13,DB!A:G,7,0),"")</f>
        <v/>
      </c>
      <c r="K13" s="160"/>
      <c r="L13" s="158" t="str">
        <f>IFERROR(VLOOKUP(D13,DB!A:I,9,0),"")</f>
        <v/>
      </c>
    </row>
    <row r="14" spans="1:16383" ht="31.5" customHeight="1">
      <c r="A14" s="110"/>
      <c r="B14" s="157" t="str">
        <f>IFERROR(VLOOKUP(D14,DB!A:K,11,0),"")</f>
        <v/>
      </c>
      <c r="C14" s="157"/>
      <c r="D14" s="156"/>
      <c r="E14" s="156"/>
      <c r="F14" s="113"/>
      <c r="G14" s="162">
        <f ca="1">IFERROR(NOW()-F14,"-")</f>
        <v>45940.668697106485</v>
      </c>
      <c r="H14" s="113"/>
      <c r="I14" s="157" t="str">
        <f>IFERROR(VLOOKUP(D14,DB!A:F,6,0),"")</f>
        <v/>
      </c>
      <c r="J14" s="157" t="str">
        <f>IFERROR(VLOOKUP(D14,DB!A:G,7,0),"")</f>
        <v/>
      </c>
      <c r="K14" s="160"/>
      <c r="L14" s="158" t="str">
        <f>IFERROR(VLOOKUP(D14,DB!A:I,9,0),"")</f>
        <v/>
      </c>
    </row>
    <row r="15" spans="1:16383" ht="31.5" customHeight="1">
      <c r="A15" s="110"/>
      <c r="B15" s="157" t="str">
        <f>IFERROR(VLOOKUP(D15,DB!A:K,11,0),"")</f>
        <v/>
      </c>
      <c r="C15" s="157"/>
      <c r="D15" s="157"/>
      <c r="E15" s="158"/>
      <c r="F15" s="113"/>
      <c r="G15" s="162">
        <f ca="1">IFERROR(NOW()-F15,"-")</f>
        <v>45940.668697106485</v>
      </c>
      <c r="H15" s="113"/>
      <c r="I15" s="157" t="str">
        <f>IFERROR(VLOOKUP(D15,DB!A:F,6,0),"")</f>
        <v/>
      </c>
      <c r="J15" s="157" t="str">
        <f>IFERROR(VLOOKUP(D15,DB!A:G,7,0),"")</f>
        <v/>
      </c>
      <c r="K15" s="160"/>
      <c r="L15" s="158" t="str">
        <f>IFERROR(VLOOKUP(D15,DB!A:I,9,0),"")</f>
        <v/>
      </c>
    </row>
    <row r="16" spans="1:16383" ht="31.5" customHeight="1">
      <c r="A16" s="110"/>
      <c r="B16" s="157" t="str">
        <f>IFERROR(VLOOKUP(D16,DB!A:K,11,0),"")</f>
        <v/>
      </c>
      <c r="C16" s="157"/>
      <c r="D16" s="157"/>
      <c r="E16" s="158"/>
      <c r="F16" s="113"/>
      <c r="G16" s="159">
        <f ca="1">IFERROR(NOW()-F16,"-")</f>
        <v>45940.668697106485</v>
      </c>
      <c r="H16" s="113"/>
      <c r="I16" s="157" t="str">
        <f>IFERROR(VLOOKUP(D16,DB!A:F,6,0),"")</f>
        <v/>
      </c>
      <c r="J16" s="157" t="str">
        <f>IFERROR(VLOOKUP(D16,DB!A:G,7,0),"")</f>
        <v/>
      </c>
      <c r="K16" s="160"/>
      <c r="L16" s="158" t="str">
        <f>IFERROR(VLOOKUP(D16,DB!A:I,9,0),"")</f>
        <v/>
      </c>
    </row>
    <row r="17" spans="1:12" ht="31.5" customHeight="1">
      <c r="A17" s="110"/>
      <c r="B17" s="157" t="str">
        <f>IFERROR(VLOOKUP(D17,DB!A:K,11,0),"")</f>
        <v/>
      </c>
      <c r="C17" s="157"/>
      <c r="D17" s="157"/>
      <c r="E17" s="158"/>
      <c r="F17" s="113"/>
      <c r="G17" s="159">
        <f ca="1">IFERROR(NOW()-F17,"-")</f>
        <v>45940.668697106485</v>
      </c>
      <c r="H17" s="113"/>
      <c r="I17" s="157" t="str">
        <f>IFERROR(VLOOKUP(D17,DB!A:F,6,0),"")</f>
        <v/>
      </c>
      <c r="J17" s="157" t="str">
        <f>IFERROR(VLOOKUP(D17,DB!A:G,7,0),"")</f>
        <v/>
      </c>
      <c r="K17" s="160"/>
      <c r="L17" s="158" t="str">
        <f>IFERROR(VLOOKUP(D17,DB!A:I,9,0),"")</f>
        <v/>
      </c>
    </row>
    <row r="18" spans="1:12" ht="31.5" customHeight="1">
      <c r="A18" s="110"/>
      <c r="B18" s="157" t="str">
        <f>IFERROR(VLOOKUP(D18,DB!A:K,11,0),"")</f>
        <v/>
      </c>
      <c r="C18" s="157"/>
      <c r="D18" s="157"/>
      <c r="E18" s="158"/>
      <c r="F18" s="113"/>
      <c r="G18" s="159">
        <f ca="1">IFERROR(NOW()-F18,"-")</f>
        <v>45940.668697106485</v>
      </c>
      <c r="H18" s="113"/>
      <c r="I18" s="157" t="str">
        <f>IFERROR(VLOOKUP(D18,DB!A:F,6,0),"")</f>
        <v/>
      </c>
      <c r="J18" s="157" t="str">
        <f>IFERROR(VLOOKUP(D18,DB!A:G,7,0),"")</f>
        <v/>
      </c>
      <c r="K18" s="160"/>
      <c r="L18" s="158" t="str">
        <f>IFERROR(VLOOKUP(D18,DB!A:I,9,0),"")</f>
        <v/>
      </c>
    </row>
    <row r="19" spans="1:12" ht="31.5" customHeight="1">
      <c r="A19" s="110"/>
      <c r="B19" s="157" t="str">
        <f>IFERROR(VLOOKUP(D19,DB!A:K,11,0),"")</f>
        <v/>
      </c>
      <c r="C19" s="157"/>
      <c r="D19" s="157"/>
      <c r="E19" s="158"/>
      <c r="F19" s="113"/>
      <c r="G19" s="159">
        <f ca="1">IFERROR(NOW()-F19,"-")</f>
        <v>45940.668697106485</v>
      </c>
      <c r="H19" s="113"/>
      <c r="I19" s="157" t="str">
        <f>IFERROR(VLOOKUP(D19,DB!A:F,6,0),"")</f>
        <v/>
      </c>
      <c r="J19" s="157" t="str">
        <f>IFERROR(VLOOKUP(D19,DB!A:G,7,0),"")</f>
        <v/>
      </c>
      <c r="K19" s="160"/>
      <c r="L19" s="158" t="str">
        <f>IFERROR(VLOOKUP(D19,DB!A:I,9,0),"")</f>
        <v/>
      </c>
    </row>
    <row r="20" spans="1:12" ht="31.5" customHeight="1">
      <c r="A20" s="110"/>
      <c r="B20" s="157" t="str">
        <f>IFERROR(VLOOKUP(D20,DB!A:K,11,0),"")</f>
        <v/>
      </c>
      <c r="C20" s="157"/>
      <c r="D20" s="157"/>
      <c r="E20" s="158"/>
      <c r="F20" s="113"/>
      <c r="G20" s="159">
        <f ca="1">IFERROR(NOW()-F20,"-")</f>
        <v>45940.668697106485</v>
      </c>
      <c r="H20" s="113"/>
      <c r="I20" s="157" t="str">
        <f>IFERROR(VLOOKUP(D20,DB!A:F,6,0),"")</f>
        <v/>
      </c>
      <c r="J20" s="157" t="str">
        <f>IFERROR(VLOOKUP(D20,DB!A:G,7,0),"")</f>
        <v/>
      </c>
      <c r="K20" s="160"/>
      <c r="L20" s="158" t="str">
        <f>IFERROR(VLOOKUP(D20,DB!A:I,9,0),"")</f>
        <v/>
      </c>
    </row>
    <row r="21" spans="1:12" ht="31.5" customHeight="1">
      <c r="A21" s="110"/>
      <c r="B21" s="157" t="str">
        <f>IFERROR(VLOOKUP(D21,DB!A:K,11,0),"")</f>
        <v/>
      </c>
      <c r="C21" s="157"/>
      <c r="D21" s="157"/>
      <c r="E21" s="158"/>
      <c r="F21" s="113"/>
      <c r="G21" s="159">
        <f ca="1">IFERROR(NOW()-F21,"-")</f>
        <v>45940.668697106485</v>
      </c>
      <c r="H21" s="113"/>
      <c r="I21" s="157" t="str">
        <f>IFERROR(VLOOKUP(D21,DB!A:F,6,0),"")</f>
        <v/>
      </c>
      <c r="J21" s="157" t="str">
        <f>IFERROR(VLOOKUP(D21,DB!A:G,7,0),"")</f>
        <v/>
      </c>
      <c r="K21" s="160"/>
      <c r="L21" s="158" t="str">
        <f>IFERROR(VLOOKUP(D21,DB!A:I,9,0),"")</f>
        <v/>
      </c>
    </row>
    <row r="22" spans="1:12" ht="31.5" customHeight="1">
      <c r="A22" s="110"/>
      <c r="B22" s="157" t="str">
        <f>IFERROR(VLOOKUP(D22,DB!A:K,11,0),"")</f>
        <v/>
      </c>
      <c r="C22" s="157"/>
      <c r="D22" s="157"/>
      <c r="E22" s="158"/>
      <c r="F22" s="113"/>
      <c r="G22" s="159">
        <f ca="1">IFERROR(NOW()-F22,"-")</f>
        <v>45940.668697106485</v>
      </c>
      <c r="H22" s="113"/>
      <c r="I22" s="157" t="str">
        <f>IFERROR(VLOOKUP(D22,DB!A:F,6,0),"")</f>
        <v/>
      </c>
      <c r="J22" s="157" t="str">
        <f>IFERROR(VLOOKUP(D22,DB!A:G,7,0),"")</f>
        <v/>
      </c>
      <c r="K22" s="160"/>
      <c r="L22" s="158" t="str">
        <f>IFERROR(VLOOKUP(D22,DB!A:I,9,0),"")</f>
        <v/>
      </c>
    </row>
    <row r="23" spans="1:12" ht="31.5" customHeight="1">
      <c r="A23" s="110"/>
      <c r="B23" s="157" t="str">
        <f>IFERROR(VLOOKUP(D23,DB!A:K,11,0),"")</f>
        <v/>
      </c>
      <c r="C23" s="157"/>
      <c r="D23" s="157"/>
      <c r="E23" s="158"/>
      <c r="F23" s="113"/>
      <c r="G23" s="159">
        <f ca="1">IFERROR(NOW()-F23,"-")</f>
        <v>45940.668697106485</v>
      </c>
      <c r="H23" s="113"/>
      <c r="I23" s="157" t="str">
        <f>IFERROR(VLOOKUP(D23,DB!A:F,6,0),"")</f>
        <v/>
      </c>
      <c r="J23" s="157" t="str">
        <f>IFERROR(VLOOKUP(D23,DB!A:G,7,0),"")</f>
        <v/>
      </c>
      <c r="K23" s="160"/>
      <c r="L23" s="158" t="str">
        <f>IFERROR(VLOOKUP(D23,DB!A:I,9,0),"")</f>
        <v/>
      </c>
    </row>
    <row r="24" spans="1:12" ht="31.5" customHeight="1">
      <c r="A24" s="110"/>
      <c r="B24" s="157" t="str">
        <f>IFERROR(VLOOKUP(D24,DB!A:K,11,0),"")</f>
        <v/>
      </c>
      <c r="C24" s="157"/>
      <c r="D24" s="157"/>
      <c r="E24" s="158"/>
      <c r="F24" s="113"/>
      <c r="G24" s="159">
        <f ca="1">IFERROR(NOW()-F24,"-")</f>
        <v>45940.668697106485</v>
      </c>
      <c r="H24" s="113"/>
      <c r="I24" s="157" t="str">
        <f>IFERROR(VLOOKUP(D24,DB!A:F,6,0),"")</f>
        <v/>
      </c>
      <c r="J24" s="157" t="str">
        <f>IFERROR(VLOOKUP(D24,DB!A:G,7,0),"")</f>
        <v/>
      </c>
      <c r="K24" s="160"/>
      <c r="L24" s="158" t="str">
        <f>IFERROR(VLOOKUP(D24,DB!A:I,9,0),"")</f>
        <v/>
      </c>
    </row>
    <row r="25" spans="1:12" ht="31.5" customHeight="1">
      <c r="A25" s="110"/>
      <c r="B25" s="109" t="str">
        <f>IFERROR(VLOOKUP(D25,DB!A:K,11,0),"")</f>
        <v/>
      </c>
      <c r="C25" s="111"/>
      <c r="D25" s="109"/>
      <c r="E25" s="112"/>
      <c r="F25" s="113"/>
      <c r="G25" s="81">
        <f ca="1">IFERROR(NOW()-F25,"-")</f>
        <v>45940.668697106485</v>
      </c>
      <c r="H25" s="113"/>
      <c r="I25" s="109" t="str">
        <f>IFERROR(VLOOKUP(D25,DB!A:F,6,0),"")</f>
        <v/>
      </c>
      <c r="J25" s="108" t="str">
        <f>IFERROR(VLOOKUP(D25,DB!A:G,7,0),"")</f>
        <v/>
      </c>
      <c r="K25" s="114"/>
      <c r="L25" s="115" t="str">
        <f>IFERROR(VLOOKUP(D25,DB!A:I,9,0),"")</f>
        <v/>
      </c>
    </row>
    <row r="26" spans="1:12" ht="31.5" customHeight="1">
      <c r="A26" s="110"/>
      <c r="B26" s="109" t="str">
        <f>IFERROR(VLOOKUP(D26,DB!A:K,11,0),"")</f>
        <v/>
      </c>
      <c r="C26" s="111"/>
      <c r="D26" s="109"/>
      <c r="E26" s="112"/>
      <c r="F26" s="113"/>
      <c r="G26" s="81">
        <f ca="1">IFERROR(NOW()-F26,"-")</f>
        <v>45940.668697106485</v>
      </c>
      <c r="H26" s="113"/>
      <c r="I26" s="109" t="str">
        <f>IFERROR(VLOOKUP(D26,DB!A:F,6,0),"")</f>
        <v/>
      </c>
      <c r="J26" s="108" t="str">
        <f>IFERROR(VLOOKUP(D26,DB!A:G,7,0),"")</f>
        <v/>
      </c>
      <c r="K26" s="114"/>
      <c r="L26" s="115" t="str">
        <f>IFERROR(VLOOKUP(D26,DB!A:I,9,0),"")</f>
        <v/>
      </c>
    </row>
    <row r="27" spans="1:12" ht="31.5" customHeight="1">
      <c r="A27" s="110"/>
      <c r="B27" s="109" t="str">
        <f>IFERROR(VLOOKUP(D27,DB!A:K,11,0),"")</f>
        <v/>
      </c>
      <c r="C27" s="111"/>
      <c r="D27" s="109"/>
      <c r="E27" s="112"/>
      <c r="F27" s="113"/>
      <c r="G27" s="81">
        <f ca="1">IFERROR(NOW()-F27,"-")</f>
        <v>45940.668697106485</v>
      </c>
      <c r="H27" s="113"/>
      <c r="I27" s="109" t="str">
        <f>IFERROR(VLOOKUP(D27,DB!A:F,6,0),"")</f>
        <v/>
      </c>
      <c r="J27" s="108" t="str">
        <f>IFERROR(VLOOKUP(D27,DB!A:G,7,0),"")</f>
        <v/>
      </c>
      <c r="K27" s="114"/>
      <c r="L27" s="115" t="str">
        <f>IFERROR(VLOOKUP(D27,DB!A:I,9,0),"")</f>
        <v/>
      </c>
    </row>
    <row r="28" spans="1:12" ht="31.5" customHeight="1">
      <c r="A28" s="110"/>
      <c r="B28" s="109" t="str">
        <f>IFERROR(VLOOKUP(D28,DB!A:K,11,0),"")</f>
        <v/>
      </c>
      <c r="C28" s="111"/>
      <c r="D28" s="109"/>
      <c r="E28" s="112"/>
      <c r="F28" s="113"/>
      <c r="G28" s="81">
        <f ca="1">IFERROR(NOW()-F28,"-")</f>
        <v>45940.668697106485</v>
      </c>
      <c r="H28" s="113"/>
      <c r="I28" s="109" t="str">
        <f>IFERROR(VLOOKUP(D28,DB!A:F,6,0),"")</f>
        <v/>
      </c>
      <c r="J28" s="108" t="str">
        <f>IFERROR(VLOOKUP(D28,DB!A:G,7,0),"")</f>
        <v/>
      </c>
      <c r="K28" s="114"/>
      <c r="L28" s="115" t="str">
        <f>IFERROR(VLOOKUP(D28,DB!A:I,9,0),"")</f>
        <v/>
      </c>
    </row>
    <row r="29" spans="1:12" ht="31.5" customHeight="1">
      <c r="A29" s="110"/>
      <c r="B29" s="109" t="str">
        <f>IFERROR(VLOOKUP(D29,DB!A:K,11,0),"")</f>
        <v/>
      </c>
      <c r="C29" s="111"/>
      <c r="D29" s="109"/>
      <c r="E29" s="112"/>
      <c r="F29" s="113"/>
      <c r="G29" s="81">
        <f ca="1">IFERROR(NOW()-F29,"-")</f>
        <v>45940.668697106485</v>
      </c>
      <c r="H29" s="113"/>
      <c r="I29" s="109" t="str">
        <f>IFERROR(VLOOKUP(D29,DB!A:F,6,0),"")</f>
        <v/>
      </c>
      <c r="J29" s="108" t="str">
        <f>IFERROR(VLOOKUP(D29,DB!A:G,7,0),"")</f>
        <v/>
      </c>
      <c r="K29" s="114"/>
      <c r="L29" s="115" t="str">
        <f>IFERROR(VLOOKUP(D29,DB!A:I,9,0),"")</f>
        <v/>
      </c>
    </row>
    <row r="30" spans="1:12" ht="31.5" customHeight="1">
      <c r="A30" s="110"/>
      <c r="B30" s="109" t="str">
        <f>IFERROR(VLOOKUP(D30,DB!A:K,11,0),"")</f>
        <v/>
      </c>
      <c r="C30" s="111"/>
      <c r="D30" s="109"/>
      <c r="E30" s="112"/>
      <c r="F30" s="113"/>
      <c r="G30" s="81">
        <f ca="1">IFERROR(NOW()-F30,"-")</f>
        <v>45940.668697106485</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45940.668697106485</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45940.668697106485</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45940.668697106485</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45940.668697106485</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45940.668697106485</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45940.668697106485</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45940.668697106485</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45940.668697106485</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45940.668697106485</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45940.668697106485</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45940.668697106485</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45940.668697106485</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45940.668697106485</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45940.668697106485</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45940.668697106485</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45940.668697106485</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45940.668697106485</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45940.668697106485</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45940.668697106485</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45940.668697106485</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45940.668697106485</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45940.668697106485</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45940.668697106485</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45940.668697106485</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45940.668697106485</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45940.668697106485</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45940.668697106485</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45940.668697106485</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45940.668697106485</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45940.668697106485</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45940.668697106485</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45940.668697106485</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45940.668697106485</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45940.668697106485</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45940.668697106485</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45940.668697106485</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45940.668697106485</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45940.668697106485</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45940.668697106485</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45940.668697106485</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45940.668697106485</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45940.668697106485</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45940.668697106485</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45940.668697106485</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45940.668697106485</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45940.668697106485</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45940.668697106485</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45940.668697106485</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45940.668697106485</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45940.668697106485</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45940.668697106485</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45940.668697106485</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45940.668697106485</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45940.668697106485</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45940.668697106485</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45940.668697106485</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45940.668697106485</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45940.668697106485</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45940.668697106485</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45940.668697106485</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45940.668697106485</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45940.668697106485</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45940.668697106485</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45940.668697106485</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45940.668697106485</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45940.668697106485</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45940.668697106485</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45940.668697106485</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45940.668697106485</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45940.668697106485</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45940.668697106485</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45940.668697106485</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45940.668697106485</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45940.668697106485</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45940.668697106485</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45940.668697106485</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45940.668697106485</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45940.668697106485</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45940.668697106485</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45940.668697106485</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45940.668697106485</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45940.668697106485</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45940.668697106485</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45940.668697106485</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45940.668697106485</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45940.668697106485</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45940.668697106485</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45940.668697106485</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45940.668697106485</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45940.668697106485</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45940.668697106485</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45940.668697106485</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45940.668697106485</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45940.668697106485</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45940.668697106485</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45940.668697106485</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45940.668697106485</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45940.668697106485</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45940.668697106485</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45940.668697106485</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45940.668697106485</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45940.668697106485</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45940.668697106485</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45940.668697106485</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45940.668697106485</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45940.668697106485</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45940.668697106485</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45940.668697106485</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45940.668697106485</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45940.668697106485</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45940.668697106485</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45940.668697106485</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45940.668697106485</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45940.668697106485</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45940.668697106485</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45940.668697106485</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45940.668697106485</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45940.668697106485</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45940.668697106485</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45940.668697106485</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45940.668697106485</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45940.668697106485</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45940.668697106485</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45940.668697106485</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45940.668697106485</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45940.668697106485</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45940.668697106485</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45940.668697106485</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45940.668697106485</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45940.668697106485</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45940.668697106485</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45940.668697106485</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45940.668697106485</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45940.668697106485</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45940.668697106485</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45940.668697106485</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45940.668697106485</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45940.668697106485</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45940.668697106485</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45940.668697106485</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45940.668697106485</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45940.668697106485</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45940.668697106485</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45940.668697106485</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45940.668697106485</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45940.668697106485</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45940.668697106485</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45940.668697106485</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45940.668697106485</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45940.668697106485</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45940.668697106485</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45940.668697106485</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45940.668697106485</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45940.668697106485</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45940.668697106485</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45940.668697106485</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45940.668697106485</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45940.668697106485</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45940.668697106485</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45940.668697106485</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45940.668697106485</v>
      </c>
      <c r="H191" s="113"/>
      <c r="I191" s="109" t="str">
        <f>IFERROR(VLOOKUP(D191,DB!A:F,6,0),"")</f>
        <v/>
      </c>
      <c r="J191" s="108" t="str">
        <f>IFERROR(VLOOKUP(D191,DB!A:G,7,0),"")</f>
        <v/>
      </c>
      <c r="K191" s="114"/>
      <c r="L191" s="115" t="str">
        <f>IFERROR(VLOOKUP(D191,DB!A:I,9,0),"")</f>
        <v/>
      </c>
    </row>
  </sheetData>
  <dataValidations count="2">
    <dataValidation allowBlank="1" showInputMessage="1" showErrorMessage="1" sqref="E1" xr:uid="{380493DB-286A-4683-AF55-C78F04945A49}"/>
    <dataValidation type="list" allowBlank="1" showInputMessage="1" showErrorMessage="1" sqref="E3 E5:E19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2025-10-10T13:04:55Z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