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115" documentId="13_ncr:1_{F6CB121F-512D-4AA6-A0C1-0FB36C537598}" xr6:coauthVersionLast="47" xr6:coauthVersionMax="47" xr10:uidLastSave="{6AD0A107-0FE8-4E84-ACF5-9E3B713BAF6B}"/>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<sst xmlns="http://schemas.openxmlformats.org/spreadsheetml/2006/main" count="178604" uniqueCount="39086">
  <si>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</si>
  <si>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</si>
  <si>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</si>
  <si>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</si>
  <si>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</si>
  <si>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</si>
  <si>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</si>
  <si>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</si>
  <si>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</si>
  <si>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</si>
  <si>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</si>
  <si>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</si>
  <si>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</si>
  <si>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</si>
  <si>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</si>
  <si>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</si>
  <si>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</si>
  <si>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</si>
  <si>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</si>
  <si>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</si>
  <si>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</si>
  <si>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</si>
  <si>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</si>
  <si>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</si>
  <si>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</si>
  <si>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</si>
  <si>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</si>
  <si>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</si>
  <si>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</si>
  <si>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</si>
  <si>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</si>
  <si>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</si>
  <si>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</si>
  <si>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</si>
  <si>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</si>
  <si>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</si>
  <si>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</si>
  <si>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</si>
  <si>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</si>
  <si>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</si>
  <si>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</si>
  <si>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</si>
  <si>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</si>
  <si>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</si>
  <si>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</si>
  <si>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</si>
  <si>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</si>
  <si>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</si>
  <si>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</si>
  <si>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</si>
  <si>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</si>
  <si>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</si>
  <si>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</si>
  <si>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</si>
  <si>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</si>
  <si>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</si>
  <si>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</si>
  <si>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</si>
  <si>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</si>
  <si>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</si>
  <si>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</si>
  <si>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</si>
  <si>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</si>
  <si>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</si>
  <si>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</si>
  <si>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</si>
  <si>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</si>
  <si>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</si>
  <si>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</si>
  <si>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</si>
  <si>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</si>
  <si>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</si>
  <si>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</si>
  <si>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</si>
  <si>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</si>
  <si>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</si>
  <si>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</si>
  <si>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</si>
  <si>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</si>
  <si>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</si>
  <si>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</si>
  <si>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</si>
  <si>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</si>
  <si>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</si>
  <si>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</si>
  <si>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</si>
  <si>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</si>
  <si>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</si>
  <si>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</si>
  <si>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</si>
  <si>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</si>
  <si>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</si>
  <si>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</si>
  <si>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</si>
  <si>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</si>
  <si>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</si>
  <si>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</si>
  <si>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</si>
  <si>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</si>
  <si>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</si>
  <si>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</si>
  <si>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</si>
  <si>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</si>
  <si>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</si>
  <si>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</si>
  <si>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</si>
  <si>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</si>
  <si>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</si>
  <si>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</si>
  <si>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</si>
  <si>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</si>
  <si>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</si>
  <si>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</si>
  <si>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</si>
  <si>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</si>
  <si>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</si>
  <si>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</si>
  <si>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</si>
  <si>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</si>
  <si>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</si>
  <si>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</si>
  <si>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</si>
  <si>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</si>
  <si>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</si>
  <si>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</si>
  <si>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</si>
  <si>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</si>
  <si>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</si>
  <si>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</si>
  <si>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</si>
  <si>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</si>
  <si>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</si>
  <si>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</si>
  <si>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</si>
  <si>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</si>
  <si>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</si>
  <si>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</si>
  <si>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</si>
  <si>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</si>
  <si>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</si>
  <si>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</si>
  <si>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</si>
  <si>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</si>
  <si>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</si>
  <si>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</si>
  <si>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</si>
  <si>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</si>
  <si>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</si>
  <si>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</si>
  <si>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</si>
  <si>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</si>
  <si>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</si>
  <si>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</si>
  <si>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</si>
  <si>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</si>
  <si>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</si>
  <si>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</si>
  <si>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</si>
  <si>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</si>
  <si>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</si>
  <si>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</si>
  <si>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</si>
  <si>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</si>
  <si>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</si>
  <si>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</si>
  <si>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</si>
  <si>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</si>
  <si>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</si>
  <si>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</si>
  <si>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</si>
  <si>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</si>
  <si>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</si>
  <si>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</si>
  <si>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</si>
  <si>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</si>
  <si>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</si>
  <si>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</si>
  <si>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</si>
  <si>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</si>
  <si>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</si>
  <si>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</si>
  <si>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</si>
  <si>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</si>
  <si>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</si>
  <si>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</si>
  <si>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</si>
  <si>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</si>
  <si>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</si>
  <si>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</si>
  <si>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</si>
  <si>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</si>
  <si>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</si>
  <si>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</si>
  <si>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</si>
  <si>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</si>
  <si>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</si>
  <si>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</si>
  <si>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</si>
  <si>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</si>
  <si>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</si>
  <si>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</si>
  <si>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</si>
  <si>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</si>
  <si>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</si>
  <si>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</si>
  <si>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</si>
  <si>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</si>
  <si>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</si>
  <si>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</si>
  <si>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</si>
  <si>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</si>
  <si>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</si>
  <si>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</si>
  <si>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</si>
  <si>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</si>
  <si>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</si>
  <si>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</si>
  <si>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</si>
  <si>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</si>
  <si>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</si>
  <si>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</si>
  <si>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</si>
  <si>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</si>
  <si>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</si>
  <si>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</si>
  <si>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</si>
  <si>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</si>
  <si>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</si>
  <si>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</si>
  <si>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</si>
  <si>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</si>
  <si>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</si>
  <si>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</si>
  <si>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</si>
  <si>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</si>
  <si>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</si>
  <si>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</si>
  <si>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</si>
  <si>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</si>
  <si>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</si>
  <si>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</si>
  <si>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</si>
  <si>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</si>
  <si>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</si>
  <si>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</si>
  <si>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</si>
  <si>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</si>
  <si>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</si>
  <si>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</si>
  <si>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</si>
  <si>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</si>
  <si>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</si>
  <si>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</si>
  <si>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</si>
  <si>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</si>
  <si>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</si>
  <si>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</si>
  <si>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</si>
  <si>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</si>
  <si>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</si>
  <si>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</si>
  <si>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</si>
  <si>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</si>
  <si>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</si>
  <si>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</si>
  <si>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</si>
  <si>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</si>
  <si>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</si>
  <si>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</si>
  <si>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</si>
  <si>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</si>
  <si>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</si>
  <si>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</si>
  <si>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</si>
  <si>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</si>
  <si>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</si>
  <si>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</si>
  <si>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</si>
  <si>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</si>
  <si>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</si>
  <si>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</si>
  <si>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</si>
  <si>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</si>
  <si>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</si>
  <si>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</si>
  <si>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</si>
  <si>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</si>
  <si>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</si>
  <si>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</si>
  <si>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</si>
  <si>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</si>
  <si>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</si>
  <si>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</si>
  <si>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</si>
  <si>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</si>
  <si>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</si>
  <si>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</si>
  <si>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</si>
  <si>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</si>
  <si>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</si>
  <si>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</si>
  <si>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</si>
  <si>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</si>
  <si>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</si>
  <si>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</si>
  <si>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</si>
  <si>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</si>
  <si>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</si>
  <si>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</si>
  <si>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</si>
  <si>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</si>
  <si>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</si>
  <si>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</si>
  <si>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</si>
  <si>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</si>
  <si>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</si>
  <si>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</si>
  <si>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</si>
  <si>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</si>
  <si>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</si>
  <si>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</si>
  <si>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</si>
  <si>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</si>
  <si>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</si>
  <si>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</si>
  <si>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</si>
  <si>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</si>
  <si>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</si>
  <si>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</si>
  <si>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</si>
  <si>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</si>
  <si>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</si>
  <si>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</si>
  <si>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</si>
  <si>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</si>
  <si>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</si>
  <si>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</si>
  <si>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</si>
  <si>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</si>
  <si>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</si>
  <si>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</si>
  <si>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</si>
  <si>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</si>
  <si>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</si>
  <si>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</si>
  <si>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</si>
  <si>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</si>
  <si>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</si>
  <si>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</si>
  <si>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</si>
  <si>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</si>
  <si>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</si>
  <si>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</si>
  <si>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</si>
  <si>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</si>
  <si>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</si>
  <si>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</si>
  <si>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</si>
  <si>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</si>
  <si>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</si>
  <si>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</si>
  <si>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</si>
  <si>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</si>
  <si>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</si>
  <si>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</si>
  <si>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</si>
  <si>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</si>
  <si>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</si>
  <si>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</si>
  <si>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</si>
  <si>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</si>
  <si>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</si>
  <si>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</si>
  <si>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</si>
  <si>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</si>
  <si>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</si>
  <si>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</si>
  <si>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</si>
  <si>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</si>
  <si>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</si>
  <si>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</si>
  <si>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</si>
  <si>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</si>
  <si>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</si>
  <si>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</si>
  <si>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</si>
  <si>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</si>
  <si>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</si>
  <si>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</si>
  <si>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</si>
  <si>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</si>
  <si>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</si>
  <si>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</si>
  <si>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</si>
  <si>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</si>
  <si>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</si>
  <si>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</si>
  <si>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</si>
  <si>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</si>
  <si>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</si>
  <si>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</si>
  <si>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</si>
  <si>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</si>
  <si>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</si>
  <si>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</si>
  <si>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</si>
  <si>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</si>
  <si>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</si>
  <si>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</si>
  <si>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</si>
  <si>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</si>
  <si>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</si>
  <si>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</si>
  <si>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</si>
  <si>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</si>
  <si>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</si>
  <si>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</si>
  <si>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</si>
  <si>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</si>
  <si>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</si>
  <si>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</si>
  <si>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</si>
  <si>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</si>
  <si>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</si>
  <si>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</si>
  <si>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</si>
  <si>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</si>
  <si>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</si>
  <si>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</si>
  <si>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</si>
  <si>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</si>
  <si>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</si>
  <si>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</si>
  <si>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</si>
  <si>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</si>
  <si>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</si>
  <si>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</si>
  <si>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</si>
  <si>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</si>
  <si>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</si>
  <si>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</si>
  <si>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</si>
  <si>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</si>
  <si>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</si>
  <si>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</si>
  <si>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</si>
  <si>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</si>
  <si>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</si>
  <si>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</si>
  <si>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</si>
  <si>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</si>
  <si>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</si>
  <si>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</si>
  <si>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</si>
  <si>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</si>
  <si>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</si>
  <si>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</si>
  <si>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</si>
  <si>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</si>
  <si>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</si>
  <si>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</si>
  <si>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</si>
  <si>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</si>
  <si>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</si>
  <si>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</si>
  <si>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</si>
  <si>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</si>
  <si>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</si>
  <si>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</si>
  <si>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</si>
  <si>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</si>
  <si>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</si>
  <si>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</si>
  <si>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</si>
  <si>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</si>
  <si>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</si>
  <si>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</si>
  <si>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</si>
  <si>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</si>
  <si>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</si>
  <si>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</si>
  <si>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</si>
  <si>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</si>
  <si>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</si>
  <si>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</si>
  <si>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</si>
  <si>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</si>
  <si>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</si>
  <si>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</si>
  <si>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</si>
  <si>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</si>
  <si>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</si>
  <si>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</si>
  <si>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</si>
  <si>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</si>
  <si>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</si>
  <si>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</si>
  <si>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</si>
  <si>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</si>
  <si>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</si>
  <si>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</si>
  <si>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</si>
  <si>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</si>
  <si>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</si>
  <si>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</si>
  <si>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</si>
  <si>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</si>
  <si>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</si>
  <si>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</si>
  <si>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</si>
  <si>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</si>
  <si>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</si>
  <si>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</si>
  <si>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</si>
  <si>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</si>
  <si>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</si>
  <si>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</si>
  <si>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</si>
  <si>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</si>
  <si>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</si>
  <si>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</si>
  <si>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</si>
  <si>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</si>
  <si>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</si>
  <si>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</si>
  <si>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</si>
  <si>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</si>
  <si>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</si>
  <si>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</si>
  <si>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</si>
  <si>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</si>
  <si>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</si>
  <si>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</si>
  <si>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</si>
  <si>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</si>
  <si>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</si>
  <si>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</si>
  <si>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</si>
  <si>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</si>
  <si>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</si>
  <si>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</si>
  <si>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</si>
  <si>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</si>
  <si>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</si>
  <si>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</si>
  <si>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</si>
  <si>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</si>
  <si>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</si>
  <si>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</si>
  <si>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</si>
  <si>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</si>
  <si>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</si>
  <si>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</si>
  <si>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</si>
  <si>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</si>
  <si>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</si>
  <si>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</si>
  <si>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</si>
  <si>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</si>
  <si>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</si>
  <si>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</si>
  <si>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</si>
  <si>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</si>
  <si>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</si>
  <si>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</si>
  <si>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</si>
  <si>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</si>
  <si>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</si>
  <si>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</si>
  <si>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</si>
  <si>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</si>
  <si>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</si>
  <si>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</si>
  <si>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</si>
  <si>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</si>
  <si>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</si>
  <si>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</si>
  <si>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</si>
  <si>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</si>
  <si>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</si>
  <si>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</si>
  <si>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</si>
  <si>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</si>
  <si>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</si>
  <si>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</si>
  <si>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</si>
  <si>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</si>
  <si>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</si>
  <si>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</si>
  <si>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</si>
  <si>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</si>
  <si>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</si>
  <si>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</si>
  <si>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</si>
  <si>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</si>
  <si>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</si>
  <si>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</si>
  <si>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</si>
  <si>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</si>
  <si>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</si>
  <si>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</si>
  <si>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</si>
  <si>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</si>
  <si>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</si>
  <si>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</si>
  <si>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</si>
  <si>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</si>
  <si>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</si>
  <si>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</si>
  <si>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</si>
  <si>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</si>
  <si>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</si>
  <si>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</si>
  <si>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</si>
  <si>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</si>
  <si>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</si>
  <si>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</si>
  <si>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</si>
  <si>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</si>
  <si>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</si>
  <si>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</si>
  <si>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</si>
  <si>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</si>
  <si>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</si>
  <si>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</si>
  <si>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</si>
  <si>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</si>
  <si>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</si>
  <si>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</si>
  <si>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</si>
  <si>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</si>
  <si>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</si>
  <si>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</si>
  <si>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</si>
  <si>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</si>
  <si>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</si>
  <si>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</si>
  <si>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</si>
  <si>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</si>
  <si>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</si>
  <si>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</si>
  <si>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</si>
  <si>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</si>
  <si>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</si>
  <si>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</si>
  <si>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</si>
  <si>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</si>
  <si>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</si>
  <si>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</si>
  <si>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</si>
  <si>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</si>
  <si>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</si>
  <si>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</si>
  <si>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</si>
  <si>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</si>
  <si>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</si>
  <si>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</si>
  <si>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</si>
  <si>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</si>
  <si>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</si>
  <si>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</si>
  <si>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</si>
  <si>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</si>
  <si>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</si>
  <si>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</si>
  <si>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</si>
  <si>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</si>
  <si>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</si>
  <si>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</si>
  <si>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</si>
  <si>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</si>
  <si>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</si>
  <si>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</si>
  <si>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</si>
  <si>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</si>
  <si>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</si>
  <si>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</si>
  <si>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</si>
  <si>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</si>
  <si>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</si>
  <si>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</si>
  <si>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</si>
  <si>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</si>
  <si>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</si>
  <si>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</si>
  <si>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</si>
  <si>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</si>
  <si>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</si>
  <si>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</si>
  <si>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</si>
  <si>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</si>
  <si>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</si>
  <si>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</si>
  <si>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</si>
  <si>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</si>
  <si>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</si>
  <si>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</si>
  <si>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</si>
  <si>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</si>
  <si>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</si>
  <si>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</si>
  <si>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</si>
  <si>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</si>
  <si>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</si>
  <si>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</si>
  <si>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</si>
  <si>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</si>
  <si>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</si>
  <si>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</si>
  <si>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</si>
  <si>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</si>
  <si>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</si>
  <si>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</si>
  <si>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</si>
  <si>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</si>
  <si>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</si>
  <si>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</si>
  <si>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</si>
  <si>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</si>
  <si>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</si>
  <si>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</si>
  <si>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</si>
  <si>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</si>
  <si>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</si>
  <si>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</si>
  <si>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</si>
  <si>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</si>
  <si>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</si>
  <si>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</si>
  <si>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</si>
  <si>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</si>
  <si>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</si>
  <si>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</si>
  <si>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</si>
  <si>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</si>
  <si>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</si>
  <si>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</si>
  <si>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</si>
  <si>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</si>
  <si>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</si>
  <si>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</si>
  <si>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</si>
  <si>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</si>
  <si>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</si>
  <si>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</si>
  <si>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</si>
  <si>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</si>
  <si>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</si>
  <si>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</si>
  <si>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</si>
  <si>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</si>
  <si>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</si>
  <si>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</si>
  <si>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</si>
  <si>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</si>
  <si>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</si>
  <si>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</si>
  <si>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</si>
  <si>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</si>
  <si>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</si>
  <si>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</si>
  <si>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</si>
  <si>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</si>
  <si>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</si>
  <si>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</si>
  <si>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</si>
  <si>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</si>
  <si>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</si>
  <si>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</si>
  <si>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</si>
  <si>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</si>
  <si>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</si>
  <si>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</si>
  <si>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</si>
  <si>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</si>
  <si>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</si>
  <si>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</si>
  <si>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</si>
  <si>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</si>
  <si>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</si>
  <si>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</si>
  <si>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</si>
  <si>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</si>
  <si>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</si>
  <si>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</si>
  <si>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</si>
  <si>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</si>
  <si>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</si>
  <si>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</si>
  <si>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</si>
  <si>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</si>
  <si>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</si>
  <si>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</si>
  <si>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</si>
  <si>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</si>
  <si>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</si>
  <si>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</si>
  <si>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</si>
  <si>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</si>
  <si>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</si>
  <si>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</si>
  <si>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</si>
  <si>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</si>
  <si>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</si>
  <si>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</si>
  <si>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</si>
  <si>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</si>
  <si>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</si>
  <si>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</si>
  <si>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</si>
  <si>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</si>
  <si>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</si>
  <si>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</si>
  <si>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</si>
  <si>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</si>
  <si>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</si>
  <si>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</si>
  <si>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</si>
  <si>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</si>
  <si>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</si>
  <si>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</si>
  <si>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</si>
  <si>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</si>
  <si>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</si>
  <si>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</si>
  <si>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</si>
  <si>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</si>
  <si>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</si>
  <si>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</si>
  <si>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</si>
  <si>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</si>
  <si>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</si>
  <si>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</si>
  <si>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</si>
  <si>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</si>
  <si>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</si>
  <si>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</si>
  <si>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</si>
  <si>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</si>
  <si>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</si>
  <si>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</si>
  <si>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</si>
  <si>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</si>
  <si>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</si>
  <si>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</si>
  <si>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</si>
  <si>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</si>
  <si>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</si>
  <si>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</si>
  <si>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</si>
  <si>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</si>
  <si>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</si>
  <si>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</si>
  <si>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</si>
  <si>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</si>
  <si>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</si>
  <si>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</si>
  <si>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</si>
  <si>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</si>
  <si>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</si>
  <si>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</si>
  <si>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</si>
  <si>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</si>
  <si>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</si>
  <si>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</si>
  <si>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</si>
  <si>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</si>
  <si>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</si>
  <si>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</si>
  <si>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</si>
  <si>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</si>
  <si>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</si>
  <si>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</si>
  <si>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</si>
  <si>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</si>
  <si>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</si>
  <si>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</si>
  <si>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</si>
  <si>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</si>
  <si>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</si>
  <si>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</si>
  <si>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</si>
  <si>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</si>
  <si>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</si>
  <si>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</si>
  <si>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</si>
  <si>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</si>
  <si>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</si>
  <si>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</si>
  <si>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</si>
  <si>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</si>
  <si>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</si>
  <si>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</si>
  <si>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</si>
  <si>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</si>
  <si>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</si>
  <si>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</si>
  <si>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</si>
  <si>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</si>
  <si>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</si>
  <si>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</si>
  <si>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</si>
  <si>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</si>
  <si>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</si>
  <si>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</si>
  <si>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</si>
  <si>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</si>
  <si>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</si>
  <si>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</si>
  <si>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</si>
  <si>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</si>
  <si>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</si>
  <si>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</si>
  <si>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</si>
  <si>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</si>
  <si>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</si>
  <si>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</si>
  <si>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</si>
  <si>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</si>
  <si>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</si>
  <si>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</si>
  <si>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</si>
  <si>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</si>
  <si>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</si>
  <si>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</si>
  <si>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</si>
  <si>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</si>
  <si>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</si>
  <si>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</si>
  <si>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</si>
  <si>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</si>
  <si>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</si>
  <si>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</si>
  <si>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</si>
  <si>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</si>
  <si>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</si>
  <si>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</si>
  <si>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</si>
  <si>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</si>
  <si>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</si>
  <si>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</si>
  <si>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</si>
  <si>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</si>
  <si>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</si>
  <si>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</si>
  <si>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</si>
  <si>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</si>
  <si>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</si>
  <si>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</si>
  <si>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</si>
  <si>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</si>
  <si>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</si>
  <si>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</si>
  <si>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</si>
  <si>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</si>
  <si>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</si>
  <si>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</si>
  <si>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</si>
  <si>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</si>
  <si>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</si>
  <si>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</si>
  <si>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</si>
  <si>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</si>
  <si>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</si>
  <si>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</si>
  <si>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</si>
  <si>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</si>
  <si>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</si>
  <si>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</si>
  <si>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</si>
  <si>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</si>
  <si>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</si>
  <si>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</si>
  <si>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</si>
  <si>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</si>
  <si>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</si>
  <si>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</si>
  <si>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</si>
  <si>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</si>
  <si>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</si>
  <si>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</si>
  <si>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</si>
  <si>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</si>
  <si>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</si>
  <si>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</si>
  <si>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</si>
  <si>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</si>
  <si>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</si>
  <si>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</si>
  <si>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</si>
  <si>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</si>
  <si>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</si>
  <si>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</si>
  <si>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</si>
  <si>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</si>
  <si>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</si>
  <si>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</si>
  <si>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</si>
  <si>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</si>
  <si>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</si>
  <si>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</si>
  <si>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</si>
  <si>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</si>
  <si>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</si>
  <si>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</si>
  <si>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</si>
  <si>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</si>
  <si>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</si>
  <si>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</si>
  <si>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</si>
  <si>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</si>
  <si>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</si>
  <si>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</si>
  <si>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</si>
  <si>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</si>
  <si>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</si>
  <si>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</si>
  <si>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</si>
  <si>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</si>
  <si>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</si>
  <si>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</si>
  <si>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</si>
  <si>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</si>
  <si>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</si>
  <si>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</si>
  <si>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</si>
  <si>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</si>
  <si>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</si>
  <si>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</si>
  <si>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</si>
  <si>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</si>
  <si>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</si>
  <si>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</si>
  <si>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</si>
  <si>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</si>
  <si>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</si>
  <si>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</si>
  <si>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</si>
  <si>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</si>
  <si>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</si>
  <si>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</si>
  <si>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</si>
  <si>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</si>
  <si>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</si>
  <si>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</si>
  <si>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</si>
  <si>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</si>
  <si>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</si>
  <si>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</si>
  <si>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</si>
  <si>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</si>
  <si>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</si>
  <si>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</si>
  <si>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</si>
  <si>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</si>
  <si>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</si>
  <si>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</si>
  <si>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</si>
  <si>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</si>
  <si>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</si>
  <si>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</si>
  <si>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</si>
  <si>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</si>
  <si>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</si>
  <si>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</si>
  <si>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</si>
  <si>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</si>
  <si>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</si>
  <si>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</si>
  <si>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</si>
  <si>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</si>
  <si>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</si>
  <si>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</si>
  <si>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</si>
  <si>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</si>
  <si>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</si>
  <si>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</si>
  <si>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</si>
  <si>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</si>
  <si>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</si>
  <si>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</si>
  <si>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</si>
  <si>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</si>
  <si>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</si>
  <si>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</si>
  <si>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</si>
  <si>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</si>
  <si>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</si>
  <si>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</si>
  <si>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</si>
  <si>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</si>
  <si>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</si>
  <si>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</si>
  <si>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</si>
  <si>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</si>
  <si>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</si>
  <si>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</si>
  <si>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</si>
  <si>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</si>
  <si>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</si>
  <si>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</si>
  <si>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</si>
  <si>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</si>
  <si>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</si>
  <si>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</si>
  <si>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</si>
  <si>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</si>
  <si>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</si>
  <si>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</si>
  <si>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</si>
  <si>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</si>
  <si>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</si>
  <si>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</si>
  <si>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</si>
  <si>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</si>
  <si>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</si>
  <si>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</si>
  <si>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</si>
  <si>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</si>
  <si>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</si>
  <si>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</si>
  <si>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</si>
  <si>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</si>
  <si>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</si>
  <si>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</si>
  <si>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</si>
  <si>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</si>
  <si>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</si>
  <si>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</si>
  <si>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</si>
  <si>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</si>
  <si>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</si>
  <si>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</si>
  <si>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</si>
  <si>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</si>
  <si>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</si>
  <si>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</si>
  <si>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</si>
  <si>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</si>
  <si>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</si>
  <si>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</si>
  <si>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</si>
  <si>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</si>
  <si>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</si>
  <si>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</si>
  <si>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</si>
  <si>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</si>
  <si>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</si>
  <si>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</si>
  <si>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</si>
  <si>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</si>
  <si>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</si>
  <si>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</si>
  <si>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</si>
  <si>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</si>
  <si>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</si>
  <si>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</si>
  <si>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</si>
  <si>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</si>
  <si>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</si>
  <si>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</si>
  <si>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</si>
  <si>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</si>
  <si>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</si>
  <si>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</si>
  <si>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</si>
  <si>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</si>
  <si>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</si>
  <si>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</si>
  <si>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</si>
  <si>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</si>
  <si>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</si>
  <si>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</si>
  <si>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</si>
  <si>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</si>
  <si>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</si>
  <si>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</si>
  <si>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</si>
  <si>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</si>
  <si>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</si>
  <si>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</si>
  <si>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</si>
  <si>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</si>
  <si>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</si>
  <si>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</si>
  <si>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</si>
  <si>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</si>
  <si>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</si>
  <si>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</si>
  <si>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</si>
  <si>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</si>
  <si>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</si>
  <si>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</si>
  <si>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</si>
  <si>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</si>
  <si>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</si>
  <si>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</si>
  <si>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</si>
  <si>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</si>
  <si>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</si>
  <si>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</si>
  <si>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</si>
  <si>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</si>
  <si>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</si>
  <si>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</si>
  <si>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</si>
  <si>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</si>
  <si>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</si>
  <si>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</si>
  <si>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</si>
  <si>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</si>
  <si>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</si>
  <si>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</si>
  <si>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</si>
  <si>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</si>
  <si>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</si>
  <si>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</si>
  <si>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</si>
  <si>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</si>
  <si>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</si>
  <si>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</si>
  <si>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</si>
  <si>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</si>
  <si>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</si>
  <si>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</si>
  <si>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</si>
  <si>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</si>
  <si>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</si>
  <si>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</si>
  <si>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</si>
  <si>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</si>
  <si>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</si>
  <si>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</si>
  <si>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</si>
  <si>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</si>
  <si>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</si>
  <si>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</si>
  <si>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</si>
  <si>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</si>
  <si>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</si>
  <si>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</si>
  <si>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</si>
  <si>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</si>
  <si>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</si>
  <si>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</si>
  <si>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</si>
  <si>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</si>
  <si>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</si>
  <si>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</si>
  <si>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</si>
  <si>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</si>
  <si>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</si>
  <si>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</si>
  <si>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</si>
  <si>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</si>
  <si>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</si>
  <si>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</si>
  <si>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</si>
  <si>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</si>
  <si>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</si>
  <si>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</si>
  <si>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</si>
  <si>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</si>
  <si>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</si>
  <si>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</si>
  <si>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</si>
  <si>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</si>
  <si>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</si>
  <si>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</si>
  <si>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</si>
  <si>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</si>
  <si>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</si>
  <si>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</si>
  <si>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</si>
  <si>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</si>
  <si>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</si>
  <si>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</si>
  <si>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</si>
  <si>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</si>
  <si>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</si>
  <si>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</si>
  <si>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</si>
  <si>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</si>
  <si>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</si>
  <si>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</si>
  <si>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</si>
  <si>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</si>
  <si>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</si>
  <si>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</si>
  <si>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</si>
  <si>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</si>
  <si>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</si>
  <si>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</si>
  <si>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</si>
  <si>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</si>
  <si>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</si>
  <si>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</si>
  <si>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</si>
  <si>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</si>
  <si>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</si>
  <si>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</si>
  <si>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</si>
  <si>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</si>
  <si>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</si>
  <si>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</si>
  <si>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</si>
  <si>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</si>
  <si>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</si>
  <si>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</si>
  <si>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</si>
  <si>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</si>
  <si>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</si>
  <si>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</si>
  <si>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</si>
  <si>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</si>
  <si>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</si>
  <si>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</si>
  <si>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</si>
  <si>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</si>
  <si>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</si>
  <si>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</si>
  <si>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</si>
  <si>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</si>
  <si>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</si>
  <si>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</si>
  <si>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</si>
  <si>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</si>
  <si>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</si>
  <si>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</si>
  <si>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</si>
  <si>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</si>
  <si>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</si>
  <si>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</si>
  <si>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</si>
  <si>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</si>
  <si>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</si>
  <si>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</si>
  <si>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</si>
  <si>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</si>
  <si>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</si>
  <si>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</si>
  <si>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</si>
  <si>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</si>
  <si>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</si>
  <si>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</si>
  <si>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</si>
  <si>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</si>
  <si>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</si>
  <si>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</si>
  <si>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</si>
  <si>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</si>
  <si>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</si>
  <si>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</si>
  <si>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</si>
  <si>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</si>
  <si>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</si>
  <si>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</si>
  <si>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</si>
  <si>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</si>
  <si>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</si>
  <si>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</si>
  <si>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</si>
  <si>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</si>
  <si>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</si>
  <si>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</si>
  <si>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</si>
  <si>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</si>
  <si>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</si>
  <si>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</si>
  <si>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</si>
  <si>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</si>
  <si>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</si>
  <si>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</si>
  <si>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</si>
  <si>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</si>
  <si>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</si>
  <si>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</si>
  <si>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</si>
  <si>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</si>
  <si>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</si>
  <si>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</si>
  <si>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</si>
  <si>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</si>
  <si>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</si>
  <si>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</si>
  <si>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</si>
  <si>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</si>
  <si>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</si>
  <si>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</si>
  <si>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</si>
  <si>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</si>
  <si>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</si>
  <si>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</si>
  <si>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</si>
  <si>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</si>
  <si>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</si>
  <si>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</si>
  <si>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</si>
  <si>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</si>
  <si>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</si>
  <si>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</si>
  <si>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</si>
  <si>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</si>
  <si>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</si>
  <si>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</si>
  <si>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</si>
  <si>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</si>
  <si>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</si>
  <si>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</si>
  <si>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</si>
  <si>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</si>
  <si>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</si>
  <si>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</si>
  <si>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</si>
  <si>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</si>
  <si>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</si>
  <si>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</si>
  <si>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</si>
  <si>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</si>
  <si>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</si>
  <si>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</si>
  <si>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</si>
  <si>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</si>
  <si>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</si>
  <si>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</si>
  <si>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</si>
  <si>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</si>
  <si>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</si>
  <si>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</si>
  <si>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</si>
  <si>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</si>
  <si>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</si>
  <si>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</si>
  <si>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</si>
  <si>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</si>
  <si>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</si>
  <si>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</si>
  <si>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</si>
  <si>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</si>
  <si>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</si>
  <si>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</si>
  <si>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</si>
  <si>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</si>
  <si>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</si>
  <si>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</si>
  <si>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</si>
  <si>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</si>
  <si>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</si>
  <si>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</si>
  <si>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</si>
  <si>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</si>
  <si>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</si>
  <si>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</si>
  <si>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</si>
  <si>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</si>
  <si>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</si>
  <si>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</si>
  <si>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</si>
  <si>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</si>
  <si>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</si>
  <si>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</si>
  <si>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</si>
  <si>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</si>
  <si>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</si>
  <si>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</si>
  <si>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</si>
  <si>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</si>
  <si>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</si>
  <si>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</si>
  <si>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</si>
  <si>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</si>
  <si>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</si>
  <si>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</si>
  <si>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</si>
  <si>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</si>
  <si>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</si>
  <si>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</si>
  <si>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</si>
  <si>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</si>
  <si>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</si>
  <si>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</si>
  <si>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</si>
  <si>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</si>
  <si>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</si>
  <si>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</si>
  <si>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</si>
  <si>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</si>
  <si>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</si>
  <si>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</si>
  <si>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</si>
  <si>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</si>
  <si>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</si>
  <si>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</si>
  <si>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</si>
  <si>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</si>
  <si>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</si>
  <si>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</si>
  <si>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</si>
  <si>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</si>
  <si>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</si>
  <si>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</si>
  <si>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</si>
  <si>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</si>
  <si>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</si>
  <si>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</si>
  <si>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</si>
  <si>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</si>
  <si>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</si>
  <si>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</si>
  <si>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</si>
  <si>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</si>
  <si>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</si>
  <si>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</si>
  <si>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</si>
  <si>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</si>
  <si>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</si>
  <si>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</si>
  <si>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</si>
  <si>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</si>
  <si>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</si>
  <si>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</si>
  <si>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</si>
  <si>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</si>
  <si>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</si>
  <si>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</si>
  <si>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</si>
  <si>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</si>
  <si>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</si>
  <si>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</si>
  <si>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</si>
  <si>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</si>
  <si>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</si>
  <si>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</si>
  <si>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</si>
  <si>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</si>
  <si>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</si>
  <si>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</si>
  <si>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</si>
  <si>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</si>
  <si>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</si>
  <si>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</si>
  <si>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</si>
  <si>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</si>
  <si>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</si>
  <si>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</si>
  <si>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</si>
  <si>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</si>
  <si>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</si>
  <si>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</si>
  <si>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</si>
  <si>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</si>
  <si>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</si>
  <si>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</si>
  <si>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</si>
  <si>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</si>
  <si>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</si>
  <si>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</si>
  <si>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</si>
  <si>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</si>
  <si>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</si>
  <si>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</si>
  <si>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</si>
  <si>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</si>
  <si>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</si>
  <si>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</si>
  <si>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</si>
  <si>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</si>
  <si>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</si>
  <si>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</si>
  <si>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</si>
  <si>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</si>
  <si>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</si>
  <si>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</si>
  <si>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</si>
  <si>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</si>
  <si>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</si>
  <si>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</si>
  <si>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</si>
  <si>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</si>
  <si>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</si>
  <si>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</si>
  <si>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</si>
  <si>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</si>
  <si>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</si>
  <si>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</si>
  <si>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</si>
  <si>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</si>
  <si>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</si>
  <si>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</si>
  <si>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</si>
  <si>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</si>
  <si>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</si>
  <si>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</si>
  <si>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</si>
  <si>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</si>
  <si>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</si>
  <si>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</si>
  <si>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</si>
  <si>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</si>
  <si>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</si>
  <si>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</si>
  <si>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</si>
  <si>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</si>
  <si>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</si>
  <si>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</si>
  <si>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</si>
  <si>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</si>
  <si>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</si>
  <si>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</si>
  <si>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</si>
  <si>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</si>
  <si>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</si>
  <si>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</si>
  <si>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</si>
  <si>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</si>
  <si>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</si>
  <si>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</si>
  <si>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</si>
  <si>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</si>
  <si>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</si>
  <si>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</si>
  <si>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</si>
  <si>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</si>
  <si>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</si>
  <si>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</si>
  <si>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</si>
  <si>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</si>
  <si>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</si>
  <si>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</si>
  <si>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</si>
  <si>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</si>
  <si>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</si>
  <si>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</si>
  <si>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</si>
  <si>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</si>
  <si>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</si>
  <si>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</si>
  <si>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</si>
  <si>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</si>
  <si>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</si>
  <si>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</si>
  <si>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</si>
  <si>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</si>
  <si>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</si>
  <si>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</si>
  <si>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</si>
  <si>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</si>
  <si>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</si>
  <si>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</si>
  <si>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</si>
  <si>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</si>
  <si>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</si>
  <si>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</si>
  <si>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</si>
  <si>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</si>
  <si>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</si>
  <si>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</si>
  <si>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</si>
  <si>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</si>
  <si>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</si>
  <si>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</si>
  <si>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</si>
  <si>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</si>
  <si>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</si>
  <si>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</si>
  <si>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</si>
  <si>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</si>
  <si>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</si>
  <si>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</si>
  <si>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</si>
  <si>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</si>
  <si>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</si>
  <si>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</si>
  <si>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</si>
  <si>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</si>
  <si>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</si>
  <si>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</si>
  <si>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</si>
  <si>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</si>
  <si>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</si>
  <si>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</si>
  <si>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</si>
  <si>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</si>
  <si>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</si>
  <si>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</si>
  <si>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</si>
  <si>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</si>
  <si>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</si>
  <si>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</si>
  <si>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</si>
  <si>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</si>
  <si>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</si>
  <si>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</si>
  <si>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</si>
  <si>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</si>
  <si>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</si>
  <si>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</si>
  <si>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</si>
  <si>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</si>
  <si>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</si>
  <si>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</si>
  <si>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</si>
  <si>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</si>
  <si>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</si>
  <si>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</si>
  <si>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</si>
  <si>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</si>
  <si>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</si>
  <si>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</si>
  <si>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</si>
  <si>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</si>
  <si>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</si>
  <si>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</si>
  <si>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</si>
  <si>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</si>
  <si>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</si>
  <si>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</si>
  <si>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</si>
  <si>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</si>
  <si>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</si>
  <si>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</si>
  <si>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</si>
  <si>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</si>
  <si>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</si>
  <si>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</si>
  <si>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</si>
  <si>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</si>
  <si>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</si>
  <si>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</si>
  <si>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</si>
  <si>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</si>
  <si>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</si>
  <si>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</si>
  <si>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</si>
  <si>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</si>
  <si>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</si>
  <si>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</si>
  <si>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</si>
  <si>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</si>
  <si>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</si>
  <si>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</si>
  <si>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</si>
  <si>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</si>
  <si>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</si>
  <si>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</si>
  <si>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</si>
  <si>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</si>
  <si>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</si>
  <si>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</si>
  <si>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</si>
  <si>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</si>
  <si>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</si>
  <si>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</si>
  <si>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</si>
  <si>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</si>
  <si>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</si>
  <si>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</si>
  <si>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</si>
  <si>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</si>
  <si>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</si>
  <si>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</si>
  <si>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</si>
  <si>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</si>
  <si>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</si>
  <si>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</si>
  <si>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</si>
  <si>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</si>
  <si>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</si>
  <si>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</si>
  <si>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</si>
  <si>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</si>
  <si>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</si>
  <si>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</si>
  <si>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</si>
  <si>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</si>
  <si>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</si>
  <si>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</si>
  <si>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</si>
  <si>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</si>
  <si>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</si>
  <si>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</si>
  <si>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</si>
  <si>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</si>
  <si>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</si>
  <si>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</si>
  <si>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</si>
  <si>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</si>
  <si>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</si>
  <si>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</si>
  <si>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</si>
  <si>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</si>
  <si>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</si>
  <si>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</si>
  <si>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</si>
  <si>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</si>
  <si>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</si>
  <si>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</si>
  <si>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</si>
  <si>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</si>
  <si>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</si>
  <si>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</si>
  <si>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</si>
  <si>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</si>
  <si>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</si>
  <si>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</si>
  <si>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</si>
  <si>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</si>
  <si>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</si>
  <si>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</si>
  <si>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</si>
  <si>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</si>
  <si>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</si>
  <si>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</si>
  <si>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</si>
  <si>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</si>
  <si>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</si>
  <si>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</si>
  <si>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</si>
  <si>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</si>
  <si>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</si>
  <si>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</si>
  <si>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</si>
  <si>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</si>
  <si>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</si>
  <si>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</si>
  <si>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</si>
  <si>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</si>
  <si>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</si>
  <si>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</si>
  <si>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</si>
  <si>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</si>
  <si>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</si>
  <si>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</si>
  <si>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</si>
  <si>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</si>
  <si>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</si>
  <si>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</si>
  <si>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</si>
  <si>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</si>
  <si>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</si>
  <si>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</si>
  <si>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</si>
  <si>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</si>
  <si>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</si>
  <si>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</si>
  <si>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</si>
  <si>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</si>
  <si>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</si>
  <si>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</si>
  <si>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</si>
  <si>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</si>
  <si>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</si>
  <si>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</si>
  <si>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</si>
  <si>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</si>
  <si>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</si>
  <si>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</si>
  <si>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</si>
  <si>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</si>
  <si>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</si>
  <si>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</si>
  <si>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</si>
  <si>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</si>
  <si>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</si>
  <si>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</si>
  <si>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</si>
  <si>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</si>
  <si>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</si>
  <si>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</si>
  <si>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</si>
  <si>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</si>
  <si>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</si>
  <si>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</si>
  <si>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</si>
  <si>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</si>
  <si>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</si>
  <si>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</si>
  <si>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</si>
  <si>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</si>
  <si>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</si>
  <si>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</si>
  <si>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</si>
  <si>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</si>
  <si>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</si>
  <si>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</si>
  <si>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</si>
  <si>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</si>
  <si>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</si>
  <si>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</si>
  <si>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</si>
  <si>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</si>
  <si>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</si>
  <si>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</si>
  <si>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</si>
  <si>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</si>
  <si>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</si>
  <si>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</si>
  <si>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</si>
  <si>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</si>
  <si>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</si>
  <si>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</si>
  <si>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</si>
  <si>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</si>
  <si>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</si>
  <si>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</si>
  <si>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</si>
  <si>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</si>
  <si>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</si>
  <si>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</si>
  <si>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</si>
  <si>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</si>
  <si>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</si>
  <si>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</si>
  <si>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</si>
  <si>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</si>
  <si>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</si>
  <si>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</si>
  <si>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</si>
  <si>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</si>
  <si>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</si>
  <si>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</si>
  <si>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</si>
  <si>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</si>
  <si>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</si>
  <si>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</si>
  <si>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</si>
  <si>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</si>
  <si>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</si>
  <si>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</si>
  <si>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</si>
  <si>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</si>
  <si>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</si>
  <si>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</si>
  <si>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</si>
  <si>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</si>
  <si>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</si>
  <si>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</si>
  <si>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</si>
  <si>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</si>
  <si>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</si>
  <si>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</si>
  <si>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</si>
  <si>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</si>
  <si>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</si>
  <si>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</si>
  <si>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</si>
  <si>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</si>
  <si>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</si>
  <si>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</si>
  <si>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</si>
  <si>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</si>
  <si>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</si>
  <si>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</si>
  <si>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</si>
  <si>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</si>
  <si>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</si>
  <si>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</si>
  <si>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</si>
  <si>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</si>
  <si>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</si>
  <si>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</si>
  <si>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</si>
  <si>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</si>
  <si>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</si>
  <si>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</si>
  <si>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</si>
  <si>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</si>
  <si>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</si>
  <si>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</si>
  <si>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</si>
  <si>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</si>
  <si>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</si>
  <si>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</si>
  <si>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</si>
  <si>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</si>
  <si>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</si>
  <si>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</si>
  <si>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</si>
  <si>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</si>
  <si>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</si>
  <si>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</si>
  <si>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</si>
  <si>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</si>
  <si>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</si>
  <si>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</si>
  <si>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</si>
  <si>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</si>
  <si>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</si>
  <si>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</si>
  <si>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</si>
  <si>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</si>
  <si>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</si>
  <si>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</si>
  <si>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</si>
  <si>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</si>
  <si>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</si>
  <si>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</si>
  <si>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</si>
  <si>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</si>
  <si>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</si>
  <si>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</si>
  <si>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</si>
  <si>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</si>
  <si>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</si>
  <si>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</si>
  <si>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</si>
  <si>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</si>
  <si>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</si>
  <si>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</si>
  <si>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</si>
  <si>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</si>
  <si>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</si>
  <si>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</si>
  <si>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</si>
  <si>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</si>
  <si>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</si>
  <si>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</si>
  <si>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</si>
  <si>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</si>
  <si>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</si>
  <si>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</si>
  <si>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</si>
  <si>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</si>
  <si>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</si>
  <si>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</si>
  <si>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</si>
  <si>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</si>
  <si>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</si>
  <si>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</si>
  <si>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</si>
  <si>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</si>
  <si>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</si>
  <si>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</si>
  <si>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</si>
  <si>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</si>
  <si>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</si>
  <si>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</si>
  <si>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</si>
  <si>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</si>
  <si>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</si>
  <si>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</si>
  <si>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</si>
  <si>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</si>
  <si>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</si>
  <si>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</si>
  <si>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</si>
  <si>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</si>
  <si>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</si>
  <si>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</si>
  <si>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</si>
  <si>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</si>
  <si>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</si>
  <si>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</si>
  <si>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</si>
  <si>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</si>
  <si>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</si>
  <si>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</si>
  <si>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</si>
  <si>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</si>
  <si>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</si>
  <si>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</si>
  <si>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</si>
  <si>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</si>
  <si>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</si>
  <si>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</si>
  <si>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</si>
  <si>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</si>
  <si>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</si>
  <si>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</si>
  <si>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</si>
  <si>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</si>
  <si>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</si>
  <si>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</si>
  <si>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</si>
  <si>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</si>
  <si>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</si>
  <si>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</si>
  <si>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</si>
  <si>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</si>
  <si>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</si>
  <si>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</si>
  <si>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</si>
  <si>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</si>
  <si>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</si>
  <si>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</si>
  <si>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</si>
  <si>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</si>
  <si>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</si>
  <si>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</si>
  <si>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</si>
  <si>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</si>
  <si>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</si>
  <si>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</si>
  <si>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</si>
  <si>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</si>
  <si>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</si>
  <si>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</si>
  <si>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</si>
  <si>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</si>
  <si>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</si>
  <si>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</si>
  <si>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</si>
  <si>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</si>
  <si>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</si>
  <si>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</si>
  <si>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</si>
  <si>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</si>
  <si>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</si>
  <si>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</si>
  <si>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</si>
  <si>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</si>
  <si>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</si>
  <si>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</si>
  <si>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</si>
  <si>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</si>
  <si>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</si>
  <si>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</si>
  <si>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</si>
  <si>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</si>
  <si>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</si>
  <si>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</si>
  <si>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</si>
  <si>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</si>
  <si>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</si>
  <si>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</si>
  <si>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</si>
  <si>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</si>
  <si>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</si>
  <si>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</si>
  <si>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</si>
  <si>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</si>
  <si>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</si>
  <si>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</si>
  <si>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</si>
  <si>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</si>
  <si>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</si>
  <si>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</si>
  <si>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</si>
  <si>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</si>
  <si>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</si>
  <si>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</si>
  <si>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</si>
  <si>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</si>
  <si>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</si>
  <si>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</si>
  <si>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</si>
  <si>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</si>
  <si>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</si>
  <si>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</si>
  <si>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</si>
  <si>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</si>
  <si>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</si>
  <si>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</si>
  <si>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</si>
  <si>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</si>
  <si>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</si>
  <si>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</si>
  <si>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</si>
  <si>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</si>
  <si>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</si>
  <si>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</si>
  <si>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</si>
  <si>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</si>
  <si>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</si>
  <si>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</si>
  <si>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</si>
  <si>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</si>
  <si>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</si>
  <si>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</si>
  <si>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</si>
  <si>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</si>
  <si>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</si>
  <si>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</si>
  <si>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</si>
  <si>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</si>
  <si>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</si>
  <si>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</si>
  <si>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</si>
  <si>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</si>
  <si>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</si>
  <si>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</si>
  <si>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</si>
  <si>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</si>
  <si>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</si>
  <si>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</si>
  <si>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</si>
  <si>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</si>
  <si>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</si>
  <si>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</si>
  <si>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</si>
  <si>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</si>
  <si>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</si>
  <si>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</si>
  <si>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</si>
  <si>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</si>
  <si>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</si>
  <si>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</si>
  <si>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</si>
  <si>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</si>
  <si>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</si>
  <si>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</si>
  <si>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</si>
  <si>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</si>
  <si>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</si>
  <si>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</si>
  <si>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</si>
  <si>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</si>
  <si>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</si>
  <si>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</si>
  <si>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</si>
  <si>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</si>
  <si>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</si>
  <si>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</si>
  <si>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</si>
  <si>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</si>
  <si>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</si>
  <si>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</si>
  <si>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</si>
  <si>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</si>
  <si>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</si>
  <si>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</si>
  <si>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</si>
  <si>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</si>
  <si>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</si>
  <si>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</si>
  <si>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</si>
  <si>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</si>
  <si>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</si>
  <si>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</si>
  <si>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</si>
  <si>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</si>
  <si>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</si>
  <si>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</si>
  <si>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</si>
  <si>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</si>
  <si>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</si>
  <si>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</si>
  <si>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</si>
  <si>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</si>
  <si>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</si>
  <si>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</si>
  <si>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</si>
  <si>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</si>
  <si>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</si>
  <si>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</si>
  <si>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</si>
  <si>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</si>
  <si>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</si>
  <si>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</si>
  <si>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</si>
  <si>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</si>
  <si>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</si>
  <si>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</si>
  <si>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</si>
  <si>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</si>
  <si>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</si>
  <si>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</si>
  <si>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</si>
  <si>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</si>
  <si>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</si>
  <si>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</si>
  <si>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</si>
  <si>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</si>
  <si>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</si>
  <si>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</si>
  <si>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</si>
  <si>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</si>
  <si>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</si>
  <si>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</si>
  <si>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</si>
  <si>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</si>
  <si>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</si>
  <si>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</si>
  <si>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</si>
  <si>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</si>
  <si>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</si>
  <si>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</si>
  <si>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</si>
  <si>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</si>
  <si>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</si>
  <si>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</si>
  <si>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</si>
  <si>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</si>
  <si>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</si>
  <si>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</si>
  <si>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</si>
  <si>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</si>
  <si>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</si>
  <si>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</si>
  <si>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</si>
  <si>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</si>
  <si>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</si>
  <si>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</si>
  <si>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</si>
  <si>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</si>
  <si>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</si>
  <si>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</si>
  <si>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</si>
  <si>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</si>
  <si>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</si>
  <si>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</si>
  <si>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</si>
  <si>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</si>
  <si>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</si>
  <si>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</si>
  <si>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</si>
  <si>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</si>
  <si>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</si>
  <si>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</si>
  <si>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</si>
  <si>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</si>
  <si>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</si>
  <si>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</si>
  <si>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</si>
  <si>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</si>
  <si>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</si>
  <si>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</si>
  <si>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</si>
  <si>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</si>
  <si>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</si>
  <si>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</si>
  <si>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</si>
  <si>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</si>
  <si>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</si>
  <si>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</si>
  <si>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</si>
  <si>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</si>
  <si>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</si>
  <si>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</si>
  <si>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</si>
  <si>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</si>
  <si>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</si>
  <si>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</si>
  <si>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</si>
  <si>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</si>
  <si>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</si>
  <si>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</si>
  <si>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</si>
  <si>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</si>
  <si>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</si>
  <si>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</si>
  <si>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</si>
  <si>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</si>
  <si>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</si>
  <si>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</si>
  <si>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</si>
  <si>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</si>
  <si>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</si>
  <si>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</si>
  <si>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</si>
  <si>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</si>
  <si>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</si>
  <si>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</si>
  <si>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</si>
  <si>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</si>
  <si>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</si>
  <si>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</si>
  <si>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</si>
  <si>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</si>
  <si>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</si>
  <si>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</si>
  <si>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</si>
  <si>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</si>
  <si>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</si>
  <si>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</si>
  <si>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</si>
  <si>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</si>
  <si>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</si>
  <si>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</si>
  <si>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</si>
  <si>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</si>
  <si>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</si>
  <si>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</si>
  <si>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</si>
  <si>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</si>
  <si>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</si>
  <si>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</si>
  <si>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</si>
  <si>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</si>
  <si>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</si>
  <si>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</si>
  <si>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</si>
  <si>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</si>
  <si>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</si>
  <si>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</si>
  <si>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</si>
  <si>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</si>
  <si>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</si>
  <si>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</si>
  <si>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</si>
  <si>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</si>
  <si>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</si>
  <si>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</si>
  <si>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</si>
  <si>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</si>
  <si>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</si>
  <si>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</si>
  <si>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</si>
  <si>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</si>
  <si>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</si>
  <si>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</si>
  <si>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</si>
  <si>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</si>
  <si>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</si>
  <si>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</si>
  <si>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</si>
  <si>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</si>
  <si>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</si>
  <si>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</si>
  <si>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</si>
  <si>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</si>
  <si>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</si>
  <si>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</si>
  <si>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</si>
  <si>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</si>
  <si>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</si>
  <si>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</si>
  <si>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</si>
  <si>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</si>
  <si>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</si>
  <si>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</si>
  <si>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</si>
  <si>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</si>
  <si>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</si>
  <si>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</si>
  <si>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</si>
  <si>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</si>
  <si>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</si>
  <si>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</si>
  <si>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</si>
  <si>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</si>
  <si>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</si>
  <si>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</si>
  <si>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</si>
  <si>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</si>
  <si>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</si>
  <si>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</si>
  <si>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</si>
  <si>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</si>
  <si>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</si>
  <si>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</si>
  <si>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</si>
  <si>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</si>
  <si>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</si>
  <si>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</si>
  <si>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</si>
  <si>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</si>
  <si>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</si>
  <si>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</si>
  <si>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</si>
  <si>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</si>
  <si>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</si>
  <si>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</si>
  <si>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</si>
  <si>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</si>
  <si>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</si>
  <si>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</si>
  <si>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</si>
  <si>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</si>
  <si>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</si>
  <si>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</si>
  <si>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</si>
  <si>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</si>
  <si>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</si>
  <si>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</si>
  <si>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</si>
  <si>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</si>
  <si>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</si>
  <si>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</si>
  <si>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</si>
  <si>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</si>
  <si>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</si>
  <si>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</si>
  <si>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</si>
  <si>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</si>
  <si>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</si>
  <si>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</si>
  <si>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</si>
  <si>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</si>
  <si>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</si>
  <si>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</si>
  <si>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</si>
  <si>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</si>
  <si>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</si>
  <si>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</si>
  <si>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</si>
  <si>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</si>
  <si>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</si>
  <si>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</si>
  <si>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</si>
  <si>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</si>
  <si>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</si>
  <si>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</si>
  <si>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</si>
  <si>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</si>
  <si>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</si>
  <si>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</si>
  <si>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</si>
  <si>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</si>
  <si>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</si>
  <si>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</si>
  <si>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</si>
  <si>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</si>
  <si>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</si>
  <si>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</si>
  <si>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</si>
  <si>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</si>
  <si>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</si>
  <si>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</si>
  <si>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</si>
  <si>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</si>
  <si>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</si>
  <si>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</si>
  <si>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</si>
  <si>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</si>
  <si>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</si>
  <si>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</si>
  <si>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</si>
  <si>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</si>
  <si>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</si>
  <si>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</si>
  <si>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</si>
  <si>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</si>
  <si>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</si>
  <si>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</si>
  <si>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</si>
  <si>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</si>
  <si>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</si>
  <si>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</si>
  <si>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</si>
  <si>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</si>
  <si>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</si>
  <si>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</si>
  <si>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</si>
  <si>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</si>
  <si>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</si>
  <si>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</si>
  <si>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</si>
  <si>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</si>
  <si>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</si>
  <si>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</si>
  <si>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</si>
  <si>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</si>
  <si>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</si>
  <si>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</si>
  <si>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</si>
  <si>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</si>
  <si>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</si>
  <si>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</si>
  <si>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</si>
  <si>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</si>
  <si>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</si>
  <si>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</si>
  <si>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</si>
  <si>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</si>
  <si>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</si>
  <si>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</si>
  <si>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</si>
  <si>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</si>
  <si>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</si>
  <si>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</si>
  <si>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</si>
  <si>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</si>
  <si>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</si>
  <si>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</si>
  <si>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</si>
  <si>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</si>
  <si>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</si>
  <si>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</si>
  <si>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</si>
  <si>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</si>
  <si>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</si>
  <si>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</si>
  <si>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</si>
  <si>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</si>
  <si>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</si>
  <si>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</si>
  <si>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</si>
  <si>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</si>
  <si>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</si>
  <si>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</si>
  <si>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</si>
  <si>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</si>
  <si>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</si>
  <si>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</si>
  <si>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</si>
  <si>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</si>
  <si>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</si>
  <si>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</si>
  <si>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</si>
  <si>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</si>
  <si>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</si>
  <si>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</si>
  <si>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</si>
  <si>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</si>
  <si>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</si>
  <si>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</si>
  <si>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</si>
  <si>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</si>
  <si>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</si>
  <si>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</si>
  <si>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</si>
  <si>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</si>
  <si>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</si>
  <si>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</si>
  <si>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</si>
  <si>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</si>
  <si>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</si>
  <si>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</si>
  <si>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</si>
  <si>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</si>
  <si>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</si>
  <si>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</si>
  <si>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</si>
  <si>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</si>
  <si>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</si>
  <si>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</si>
  <si>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</si>
  <si>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</si>
  <si>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</si>
  <si>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</si>
  <si>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</si>
  <si>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</si>
  <si>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</si>
  <si>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</si>
  <si>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</si>
  <si>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</si>
  <si>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</si>
  <si>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</si>
  <si>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</si>
  <si>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</si>
  <si>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</si>
  <si>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</si>
  <si>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</si>
  <si>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</si>
  <si>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</si>
  <si>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</si>
  <si>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</si>
  <si>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</si>
  <si>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</si>
  <si>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</si>
  <si>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</si>
  <si>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</si>
  <si>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</si>
  <si>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</si>
  <si>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</si>
  <si>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</si>
  <si>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</si>
  <si>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</si>
  <si>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</si>
  <si>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</si>
  <si>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</si>
  <si>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</si>
  <si>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</si>
  <si>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</si>
  <si>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</si>
  <si>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</si>
  <si>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</si>
  <si>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</si>
  <si>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</si>
  <si>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</si>
  <si>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</si>
  <si>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</si>
  <si>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</si>
  <si>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</si>
  <si>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</si>
  <si>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</si>
  <si>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</si>
  <si>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</si>
  <si>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</si>
  <si>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</si>
  <si>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</si>
  <si>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</si>
  <si>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</si>
  <si>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</si>
  <si>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</si>
  <si>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</si>
  <si>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</si>
  <si>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</si>
  <si>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</si>
  <si>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</si>
  <si>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</si>
  <si>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</si>
  <si>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</si>
  <si>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</si>
  <si>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</si>
  <si>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</si>
  <si>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</si>
  <si>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</si>
  <si>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</si>
  <si>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</si>
  <si>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</si>
  <si>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</si>
  <si>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</si>
  <si>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</si>
  <si>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</si>
  <si>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</si>
  <si>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</si>
  <si>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</si>
  <si>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</si>
  <si>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</si>
  <si>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</si>
  <si>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</si>
  <si>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</si>
  <si>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</si>
  <si>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</si>
  <si>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</si>
  <si>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</si>
  <si>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</si>
  <si>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</si>
  <si>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</si>
  <si>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</si>
  <si>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</si>
  <si>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</si>
  <si>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</si>
  <si>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</si>
  <si>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</si>
  <si>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</si>
  <si>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</si>
  <si>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</si>
  <si>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</si>
  <si>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</si>
  <si>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</si>
  <si>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</si>
  <si>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</si>
  <si>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</si>
  <si>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</si>
  <si>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</si>
  <si>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</si>
  <si>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</si>
  <si>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</si>
  <si>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</si>
  <si>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</si>
  <si>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</si>
  <si>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</si>
  <si>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</si>
  <si>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</si>
  <si>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</si>
  <si>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</si>
  <si>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</si>
  <si>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</si>
  <si>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</si>
  <si>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</si>
  <si>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</si>
  <si>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</si>
  <si>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</si>
  <si>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</si>
  <si>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</si>
  <si>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</si>
  <si>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</si>
  <si>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</si>
  <si>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</si>
  <si>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</si>
  <si>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</si>
  <si>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</si>
  <si>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</si>
  <si>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</si>
  <si>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</si>
  <si>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</si>
  <si>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</si>
  <si>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</si>
  <si>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</si>
  <si>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</si>
  <si>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</si>
  <si>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</si>
  <si>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</si>
  <si>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</si>
  <si>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</si>
  <si>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</si>
  <si>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</si>
  <si>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</si>
  <si>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</si>
  <si>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</si>
  <si>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</si>
  <si>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</si>
  <si>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</si>
  <si>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</si>
  <si>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</si>
  <si>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</si>
  <si>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</si>
  <si>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</si>
  <si>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</si>
  <si>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</si>
  <si>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</si>
  <si>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</si>
  <si>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</si>
  <si>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</si>
  <si>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</si>
  <si>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</si>
  <si>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</si>
  <si>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</si>
  <si>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</si>
  <si>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</si>
  <si>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</si>
  <si>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</si>
  <si>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</si>
  <si>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</si>
  <si>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</si>
  <si>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</si>
  <si>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</si>
  <si>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</si>
  <si>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</si>
  <si>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</si>
  <si>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</si>
  <si>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</si>
  <si>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</si>
  <si>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</si>
  <si>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</si>
  <si>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</si>
  <si>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</si>
  <si>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</si>
  <si>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</si>
  <si>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</si>
  <si>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</si>
  <si>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</si>
  <si>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</si>
  <si>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</si>
  <si>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</si>
  <si>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</si>
  <si>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</si>
  <si>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</si>
  <si>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</si>
  <si>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</si>
  <si>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</si>
  <si>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</si>
  <si>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</si>
  <si>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</si>
  <si>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</si>
  <si>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</si>
  <si>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</si>
  <si>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</si>
  <si>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</si>
  <si>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</si>
  <si>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</si>
  <si>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</si>
  <si>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</si>
  <si>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</si>
  <si>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</si>
  <si>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</si>
  <si>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</si>
  <si>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</si>
  <si>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</si>
  <si>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</si>
  <si>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</si>
  <si>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</si>
  <si>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</si>
  <si>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</si>
  <si>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</si>
  <si>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</si>
  <si>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</si>
  <si>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</si>
  <si>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</si>
  <si>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</si>
  <si>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</si>
  <si>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</si>
  <si>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</si>
  <si>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</si>
  <si>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</si>
  <si>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</si>
  <si>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</si>
  <si>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</si>
  <si>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</si>
  <si>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</si>
  <si>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</si>
  <si>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</si>
  <si>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</si>
  <si>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</si>
  <si>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</si>
  <si>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</si>
  <si>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</si>
  <si>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</si>
  <si>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</si>
  <si>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</si>
  <si>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</si>
  <si>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</si>
  <si>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</si>
  <si>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</si>
  <si>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</si>
  <si>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</si>
  <si>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</si>
  <si>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</si>
  <si>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</si>
  <si>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</si>
  <si>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</si>
  <si>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</si>
  <si>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</si>
  <si>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</si>
  <si>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</si>
  <si>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</si>
  <si>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</si>
  <si>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</si>
  <si>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</si>
  <si>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</si>
  <si>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</si>
  <si>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</si>
  <si>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</si>
  <si>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</si>
  <si>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</si>
  <si>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</si>
  <si>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</si>
  <si>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</si>
  <si>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</si>
  <si>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</si>
  <si>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</si>
  <si>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</si>
  <si>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</si>
  <si>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</si>
  <si>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</si>
  <si>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</si>
  <si>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</si>
  <si>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</si>
  <si>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</si>
  <si>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</si>
  <si>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</si>
  <si>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</si>
  <si>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</si>
  <si>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</si>
  <si>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</si>
  <si>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</si>
  <si>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</si>
  <si>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</si>
  <si>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</si>
  <si>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</si>
  <si>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</si>
  <si>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</si>
  <si>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</si>
  <si>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</si>
  <si>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</si>
  <si>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</si>
  <si>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</si>
  <si>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</si>
  <si>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</si>
  <si>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</si>
  <si>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</si>
  <si>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</si>
  <si>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</si>
  <si>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</si>
  <si>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</si>
  <si>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</si>
  <si>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</si>
  <si>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</si>
  <si>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</si>
  <si>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</si>
  <si>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</si>
  <si>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</si>
  <si>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</si>
  <si>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</si>
  <si>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</si>
  <si>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</si>
  <si>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</si>
  <si>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</si>
  <si>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</si>
  <si>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</si>
  <si>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</si>
  <si>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</si>
  <si>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</si>
  <si>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</si>
  <si>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</si>
  <si>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</si>
  <si>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</si>
  <si>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</si>
  <si>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</si>
  <si>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</si>
  <si>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</si>
  <si>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</si>
  <si>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</si>
  <si>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</si>
  <si>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</si>
  <si>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</si>
  <si>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</si>
  <si>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</si>
  <si>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</si>
  <si>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</si>
  <si>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</si>
  <si>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</si>
  <si>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</si>
  <si>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</si>
  <si>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</si>
  <si>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</si>
  <si>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</si>
  <si>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</si>
  <si>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</si>
  <si>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</si>
  <si>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</si>
  <si>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</si>
  <si>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</si>
  <si>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</si>
  <si>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</si>
  <si>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</si>
  <si>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</si>
  <si>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</si>
  <si>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</si>
  <si>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</si>
  <si>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</si>
  <si>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</si>
  <si>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</si>
  <si>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</si>
  <si>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</si>
  <si>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</si>
  <si>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</si>
  <si>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</si>
  <si>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</si>
  <si>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</si>
  <si>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</si>
  <si>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</si>
  <si>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</si>
  <si>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</si>
  <si>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</si>
  <si>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</si>
  <si>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</si>
  <si>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</si>
  <si>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</si>
  <si>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</si>
  <si>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</si>
  <si>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</si>
  <si>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</si>
  <si>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</si>
  <si>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</si>
  <si>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</si>
  <si>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</si>
  <si>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</si>
  <si>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</si>
  <si>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</si>
  <si>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</si>
  <si>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</si>
  <si>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</si>
  <si>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</si>
  <si>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</si>
  <si>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</si>
  <si>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</si>
  <si>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</si>
  <si>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</si>
  <si>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</si>
  <si>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</si>
  <si>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</si>
  <si>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</si>
  <si>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</si>
  <si>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</si>
  <si>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</si>
  <si>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</si>
  <si>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</si>
  <si>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</si>
  <si>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</si>
  <si>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</si>
  <si>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</si>
  <si>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</si>
  <si>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</si>
  <si>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</si>
  <si>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</si>
  <si>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</si>
  <si>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</si>
  <si>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</si>
  <si>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</si>
  <si>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</si>
  <si>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</si>
  <si>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</si>
  <si>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</si>
  <si>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</si>
  <si>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</si>
  <si>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</si>
  <si>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</si>
  <si>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</si>
  <si>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</si>
  <si>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</si>
  <si>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</si>
  <si>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</si>
  <si>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</si>
  <si>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</si>
  <si>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</si>
  <si>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</si>
  <si>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</si>
  <si>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</si>
  <si>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</si>
  <si>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</si>
  <si>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</si>
  <si>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</si>
  <si>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</si>
  <si>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</si>
  <si>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</si>
  <si>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</si>
  <si>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</si>
  <si>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</si>
  <si>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</si>
  <si>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</si>
  <si>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</si>
  <si>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</si>
  <si>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</si>
  <si>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</si>
  <si>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</si>
  <si>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</si>
  <si>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</si>
  <si>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</si>
  <si>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</si>
  <si>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</si>
  <si>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</si>
  <si>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</si>
  <si>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</si>
  <si>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</si>
  <si>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</si>
  <si>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</si>
  <si>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</si>
  <si>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</si>
  <si>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</si>
  <si>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</si>
  <si>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</si>
  <si>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</si>
  <si>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</si>
  <si>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</si>
  <si>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</si>
  <si>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</si>
  <si>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</si>
  <si>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</si>
  <si>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</si>
  <si>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</si>
  <si>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</si>
  <si>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</si>
  <si>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</si>
  <si>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</si>
  <si>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</si>
  <si>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</si>
  <si>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</si>
  <si>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</si>
  <si>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</si>
  <si>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</si>
  <si>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</si>
  <si>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</si>
  <si>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</si>
  <si>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</si>
  <si>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</si>
  <si>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</si>
  <si>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</si>
  <si>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</si>
  <si>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</si>
  <si>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</si>
  <si>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</si>
  <si>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</si>
  <si>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</si>
  <si>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</si>
  <si>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</si>
  <si>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</si>
  <si>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</si>
  <si>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</si>
  <si>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</si>
  <si>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</si>
  <si>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</si>
  <si>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</si>
  <si>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</si>
  <si>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</si>
  <si>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</si>
  <si>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</si>
  <si>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</si>
  <si>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</si>
  <si>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</si>
  <si>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</si>
  <si>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</si>
  <si>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</si>
  <si>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</si>
  <si>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</si>
  <si>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</si>
  <si>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</si>
  <si>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</si>
  <si>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</si>
  <si>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</si>
  <si>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</si>
  <si>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</si>
  <si>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</si>
  <si>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</si>
  <si>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</si>
  <si>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</si>
  <si>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</si>
  <si>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</si>
  <si>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</si>
  <si>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</si>
  <si>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</si>
  <si>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</si>
  <si>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</si>
  <si>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</si>
  <si>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</si>
  <si>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</si>
  <si>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</si>
  <si>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</si>
  <si>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</si>
  <si>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</si>
  <si>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</si>
  <si>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</si>
  <si>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</si>
  <si>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</si>
  <si>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</si>
  <si>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</si>
  <si>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</si>
  <si>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</si>
  <si>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</si>
  <si>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</si>
  <si>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</si>
  <si>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</si>
  <si>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</si>
  <si>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</si>
  <si>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</si>
  <si>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</si>
  <si>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</si>
  <si>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</si>
  <si>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</si>
  <si>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</si>
  <si>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</si>
  <si>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</si>
  <si>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</si>
  <si>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</si>
  <si>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</si>
  <si>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</si>
  <si>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</si>
  <si>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</si>
  <si>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</si>
  <si>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</si>
  <si>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</si>
  <si>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</si>
  <si>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</si>
  <si>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</si>
  <si>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</si>
  <si>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</si>
  <si>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</si>
  <si>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</si>
  <si>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</si>
  <si>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</si>
  <si>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</si>
  <si>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</si>
  <si>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</si>
  <si>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</si>
  <si>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</si>
  <si>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</si>
  <si>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</si>
  <si>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</si>
  <si>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</si>
  <si>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</si>
  <si>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</si>
  <si>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</si>
  <si>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</si>
  <si>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</si>
  <si>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</si>
  <si>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</si>
  <si>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</si>
  <si>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</si>
  <si>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</si>
  <si>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</si>
  <si>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</si>
  <si>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</si>
  <si>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</si>
  <si>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</si>
  <si>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</si>
  <si>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</si>
  <si>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</si>
  <si>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</si>
  <si>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</si>
  <si>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</si>
  <si>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</si>
  <si>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</si>
  <si>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</si>
  <si>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</si>
  <si>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</si>
  <si>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</si>
  <si>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</si>
  <si>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</si>
  <si>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</si>
  <si>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</si>
  <si>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</si>
  <si>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</si>
  <si>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</si>
  <si>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</si>
  <si>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</si>
  <si>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</si>
  <si>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</si>
  <si>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</si>
  <si>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</si>
  <si>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</si>
  <si>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</si>
  <si>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</si>
  <si>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</si>
  <si>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</si>
  <si>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</si>
  <si>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</si>
  <si>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</si>
  <si>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</si>
  <si>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</si>
  <si>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</si>
  <si>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</si>
  <si>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</si>
  <si>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</si>
  <si>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</si>
  <si>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</si>
  <si>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</si>
  <si>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</si>
  <si>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</si>
  <si>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</si>
  <si>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</si>
  <si>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</si>
  <si>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</si>
  <si>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</si>
  <si>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</si>
  <si>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</si>
  <si>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</si>
  <si>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</si>
  <si>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</si>
  <si>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</si>
  <si>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</si>
  <si>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</si>
  <si>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</si>
  <si>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</si>
  <si>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</si>
  <si>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</si>
  <si>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</si>
  <si>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</si>
  <si>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</si>
  <si>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</si>
  <si>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</si>
  <si>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</si>
  <si>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</si>
  <si>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</si>
  <si>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</si>
  <si>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</si>
  <si>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</si>
  <si>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</si>
  <si>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</si>
  <si>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</si>
  <si>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</si>
  <si>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</si>
  <si>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</si>
  <si>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</si>
  <si>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</si>
  <si>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</si>
  <si>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</si>
  <si>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</si>
  <si>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</si>
  <si>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</si>
  <si>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</si>
  <si>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</si>
  <si>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</si>
  <si>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</si>
  <si>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</si>
  <si>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</si>
  <si>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</si>
  <si>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</si>
  <si>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</si>
  <si>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</si>
  <si>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</si>
  <si>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</si>
  <si>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</si>
  <si>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</si>
  <si>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</si>
  <si>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</si>
  <si>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</si>
  <si>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</si>
  <si>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</si>
  <si>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</si>
  <si>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</si>
  <si>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</si>
  <si>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</si>
  <si>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</si>
  <si>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</si>
  <si>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</si>
  <si>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</si>
  <si>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</si>
  <si>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</si>
  <si>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</si>
  <si>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</si>
  <si>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</si>
  <si>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</si>
  <si>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</si>
  <si>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</si>
  <si>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</si>
  <si>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</si>
  <si>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</si>
  <si>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</si>
  <si>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</si>
  <si>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</si>
  <si>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</si>
  <si>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</si>
  <si>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</si>
  <si>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</si>
  <si>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</si>
  <si>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</si>
  <si>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</si>
  <si>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</si>
  <si>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</si>
  <si>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</si>
  <si>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</si>
  <si>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</si>
  <si>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</si>
  <si>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</si>
  <si>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</si>
  <si>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</si>
  <si>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</si>
  <si>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</si>
  <si>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</si>
  <si>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</si>
  <si>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</si>
  <si>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</si>
  <si>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</si>
  <si>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</si>
  <si>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</si>
  <si>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</si>
  <si>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</si>
  <si>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</si>
  <si>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</si>
  <si>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</si>
  <si>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</si>
  <si>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</si>
  <si>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</si>
  <si>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</si>
  <si>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</si>
  <si>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</si>
  <si>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</si>
  <si>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</si>
  <si>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</si>
  <si>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</si>
  <si>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</si>
  <si>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</si>
  <si>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</si>
  <si>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</si>
  <si>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</si>
  <si>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</si>
  <si>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</si>
  <si>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</si>
  <si>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</si>
  <si>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</si>
  <si>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</si>
  <si>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</si>
  <si>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</si>
  <si>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</si>
  <si>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</si>
  <si>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</si>
  <si>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</si>
  <si>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</si>
  <si>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</si>
  <si>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</si>
  <si>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</si>
  <si>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</si>
  <si>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</si>
  <si>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</si>
  <si>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</si>
  <si>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</si>
  <si>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</si>
  <si>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</si>
  <si>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</si>
  <si>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</si>
  <si>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</si>
  <si>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</si>
  <si>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</si>
  <si>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</si>
  <si>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</si>
  <si>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</si>
  <si>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</si>
  <si>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</si>
  <si>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</si>
  <si>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</si>
  <si>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</si>
  <si>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</si>
  <si>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</si>
  <si>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</si>
  <si>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</si>
  <si>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</si>
  <si>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</si>
  <si>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</si>
  <si>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</si>
  <si>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</si>
  <si>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</si>
  <si>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</si>
  <si>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</si>
  <si>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</si>
  <si>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</si>
  <si>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</si>
  <si>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</si>
  <si>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</si>
  <si>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</si>
  <si>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</si>
  <si>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</si>
  <si>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</si>
  <si>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</si>
  <si>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</si>
  <si>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</si>
  <si>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</si>
  <si>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</si>
  <si>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</si>
  <si>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</si>
  <si>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</si>
  <si>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</si>
  <si>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</si>
  <si>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</si>
  <si>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</si>
  <si>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</si>
  <si>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</si>
  <si>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</si>
  <si>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</si>
  <si>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</si>
  <si>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</si>
  <si>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</si>
  <si>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</si>
  <si>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</si>
  <si>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</si>
  <si>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</si>
  <si>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</si>
  <si>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</si>
  <si>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</si>
  <si>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</si>
  <si>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</si>
  <si>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</si>
  <si>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</si>
  <si>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</si>
  <si>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</si>
  <si>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</si>
  <si>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</si>
  <si>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</si>
  <si>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</si>
  <si>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</si>
  <si>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</si>
  <si>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</si>
  <si>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</si>
  <si>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</si>
  <si>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</si>
  <si>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</si>
  <si>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</si>
  <si>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</si>
  <si>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</si>
  <si>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</si>
  <si>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</si>
  <si>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</si>
  <si>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</si>
  <si>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</si>
  <si>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</si>
  <si>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</si>
  <si>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</si>
  <si>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</si>
  <si>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</si>
  <si>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</si>
  <si>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</si>
  <si>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</si>
  <si>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</si>
  <si>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</si>
  <si>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</si>
  <si>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</si>
  <si>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</si>
  <si>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</si>
  <si>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</si>
  <si>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</si>
  <si>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</si>
  <si>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</si>
  <si>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</si>
  <si>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</si>
  <si>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</si>
  <si>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</si>
  <si>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</si>
  <si>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</si>
  <si>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</si>
  <si>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</si>
  <si>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</si>
  <si>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</si>
  <si>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</si>
  <si>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</si>
  <si>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</si>
  <si>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</si>
  <si>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</si>
  <si>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</si>
  <si>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</si>
  <si>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</si>
  <si>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</si>
  <si>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</si>
  <si>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</si>
  <si>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</si>
  <si>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</si>
  <si>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</si>
  <si>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</si>
  <si>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</si>
  <si>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</si>
  <si>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</si>
  <si>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</si>
  <si>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</si>
  <si>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</si>
  <si>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</si>
  <si>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</si>
  <si>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</si>
  <si>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</si>
  <si>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</si>
  <si>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</si>
  <si>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</si>
  <si>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</si>
  <si>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</si>
  <si>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</si>
  <si>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</si>
  <si>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</si>
  <si>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</si>
  <si>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</si>
  <si>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</si>
  <si>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</si>
  <si>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</si>
  <si>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</si>
  <si>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</si>
  <si>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</si>
  <si>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</si>
  <si>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</si>
  <si>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</si>
  <si>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</si>
  <si>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</si>
  <si>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</si>
  <si>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</si>
  <si>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</si>
  <si>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</si>
  <si>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</si>
  <si>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</si>
  <si>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</si>
  <si>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</si>
  <si>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</si>
  <si>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</si>
  <si>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</si>
  <si>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</si>
  <si>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</si>
  <si>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</si>
  <si>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</si>
  <si>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</si>
  <si>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</si>
  <si>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</si>
  <si>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</si>
  <si>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</si>
  <si>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</si>
  <si>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</si>
  <si>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</si>
  <si>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</si>
  <si>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</si>
  <si>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</si>
  <si>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</si>
  <si>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</si>
  <si>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</si>
  <si>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</si>
  <si>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</si>
  <si>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</si>
  <si>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</si>
  <si>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</si>
  <si>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</si>
  <si>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</si>
  <si>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</si>
  <si>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</si>
  <si>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</si>
  <si>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</si>
  <si>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</si>
  <si>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</si>
  <si>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</si>
  <si>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</si>
  <si>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</si>
  <si>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</si>
  <si>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</si>
  <si>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</si>
  <si>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</si>
  <si>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</si>
  <si>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</si>
  <si>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</si>
  <si>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</si>
  <si>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</si>
  <si>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</si>
  <si>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</si>
  <si>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</si>
  <si>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</si>
  <si>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</si>
  <si>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</si>
  <si>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</si>
  <si>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</si>
  <si>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</si>
  <si>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</si>
  <si>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</si>
  <si>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</si>
  <si>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</si>
  <si>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</si>
  <si>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</si>
  <si>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</si>
  <si>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</si>
  <si>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</si>
  <si>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</si>
  <si>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</si>
  <si>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</si>
  <si>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</si>
  <si>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</si>
  <si>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</si>
  <si>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</si>
  <si>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</si>
  <si>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</si>
  <si>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</si>
  <si>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</si>
  <si>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</si>
  <si>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</si>
  <si>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</si>
  <si>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</si>
  <si>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</si>
  <si>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</si>
  <si>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</si>
  <si>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</si>
  <si>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</si>
  <si>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</si>
  <si>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</si>
  <si>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</si>
  <si>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</si>
  <si>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</si>
  <si>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</si>
  <si>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</si>
  <si>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</si>
  <si>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</si>
  <si>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</si>
  <si>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</si>
  <si>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</si>
  <si>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</si>
  <si>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</si>
  <si>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</si>
  <si>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</si>
  <si>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</si>
  <si>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</si>
  <si>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</si>
  <si>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</si>
  <si>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</si>
  <si>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</si>
  <si>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</si>
  <si>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</si>
  <si>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</si>
  <si>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</si>
  <si>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</si>
  <si>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</si>
  <si>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</si>
  <si>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</si>
  <si>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</si>
  <si>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</si>
  <si>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</si>
  <si>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</si>
  <si>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</si>
  <si>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</si>
  <si>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</si>
  <si>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</si>
  <si>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</si>
  <si>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</si>
  <si>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</si>
  <si>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</si>
  <si>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</si>
  <si>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</si>
  <si>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</si>
  <si>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</si>
  <si>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</si>
  <si>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</si>
  <si>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</si>
  <si>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</si>
  <si>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</si>
  <si>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</si>
  <si>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</si>
  <si>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</si>
  <si>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</si>
  <si>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</si>
  <si>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</si>
  <si>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</si>
  <si>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</si>
  <si>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</si>
  <si>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</si>
  <si>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</si>
  <si>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</si>
  <si>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</si>
  <si>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</si>
  <si>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</si>
  <si>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</si>
  <si>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</si>
  <si>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</si>
  <si>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</si>
  <si>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</si>
  <si>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</si>
  <si>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</si>
  <si>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</si>
  <si>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</si>
  <si>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</si>
  <si>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</si>
  <si>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</si>
  <si>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</si>
  <si>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</si>
  <si>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</si>
  <si>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</si>
  <si>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</si>
  <si>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</si>
  <si>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</si>
  <si>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</si>
  <si>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</si>
  <si>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</si>
  <si>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</si>
  <si>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</si>
  <si>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</si>
  <si>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</si>
  <si>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</si>
  <si>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</si>
  <si>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</si>
  <si>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</si>
  <si>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</si>
  <si>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</si>
  <si>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</si>
  <si>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</si>
  <si>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</si>
  <si>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</si>
  <si>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</si>
  <si>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</si>
  <si>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</si>
  <si>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</si>
  <si>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</si>
  <si>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</si>
  <si>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</si>
  <si>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</si>
  <si>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</si>
  <si>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</si>
  <si>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</si>
  <si>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</si>
  <si>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</si>
  <si>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</si>
  <si>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</si>
  <si>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</si>
  <si>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</si>
  <si>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</si>
  <si>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</si>
  <si>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</si>
  <si>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</si>
  <si>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</si>
  <si>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</si>
  <si>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</si>
  <si>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</si>
  <si>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</si>
  <si>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</si>
  <si>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</si>
  <si>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</si>
  <si>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</si>
  <si>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</si>
  <si>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</si>
  <si>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</si>
  <si>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</si>
  <si>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</si>
  <si>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</si>
  <si>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</si>
  <si>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</si>
  <si>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</si>
  <si>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</si>
  <si>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</si>
  <si>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</si>
  <si>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</si>
  <si>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</si>
  <si>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</si>
  <si>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</si>
  <si>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</si>
  <si>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</si>
  <si>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</si>
  <si>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</si>
  <si>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</si>
  <si>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</si>
  <si>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</si>
  <si>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</si>
  <si>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</si>
  <si>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</si>
  <si>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</si>
  <si>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</si>
  <si>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</si>
  <si>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</si>
  <si>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</si>
  <si>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</si>
  <si>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</si>
  <si>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</si>
  <si>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</si>
  <si>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</si>
  <si>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</si>
  <si>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</si>
  <si>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</si>
  <si>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</si>
  <si>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</si>
  <si>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</si>
  <si>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</si>
  <si>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</si>
  <si>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</si>
  <si>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</si>
  <si>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</si>
  <si>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</si>
  <si>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</si>
  <si>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</si>
  <si>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</si>
  <si>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</si>
  <si>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</si>
  <si>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</si>
  <si>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</si>
  <si>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</si>
  <si>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</si>
  <si>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</si>
  <si>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</si>
  <si>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</si>
  <si>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</si>
  <si>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</si>
  <si>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</si>
  <si>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</si>
  <si>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</si>
  <si>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</si>
  <si>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</si>
  <si>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</si>
  <si>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</si>
  <si>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</si>
  <si>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</si>
  <si>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</si>
  <si>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</si>
  <si>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</si>
  <si>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</si>
  <si>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</si>
  <si>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</si>
  <si>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</si>
  <si>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</si>
  <si>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</si>
  <si>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</si>
  <si>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</si>
  <si>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</si>
  <si>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</si>
  <si>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</si>
  <si>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</si>
  <si>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</si>
  <si>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</si>
  <si>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</si>
  <si>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</si>
  <si>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</si>
  <si>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</si>
  <si>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</si>
  <si>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</si>
  <si>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</si>
  <si>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</si>
  <si>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</si>
  <si>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</si>
  <si>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</si>
  <si>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</si>
  <si>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</si>
  <si>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</si>
  <si>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</si>
  <si>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</si>
  <si>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</si>
  <si>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</si>
  <si>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</si>
  <si>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</si>
  <si>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</si>
  <si>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</si>
  <si>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</si>
  <si>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</si>
  <si>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</si>
  <si>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</si>
  <si>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</si>
  <si>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</si>
  <si>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</si>
  <si>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</si>
  <si>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</si>
  <si>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</si>
  <si>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</si>
  <si>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</si>
  <si>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</si>
  <si>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</si>
  <si>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</si>
  <si>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</si>
  <si>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</si>
  <si>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</si>
  <si>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</si>
  <si>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</si>
  <si>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</si>
  <si>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</si>
  <si>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</si>
  <si>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</si>
  <si>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</si>
  <si>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</si>
  <si>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</si>
  <si>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</si>
  <si>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</si>
  <si>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</si>
  <si>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</si>
  <si>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</si>
  <si>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</si>
  <si>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</si>
  <si>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</si>
  <si>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</si>
  <si>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</si>
  <si>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</si>
  <si>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</si>
  <si>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</si>
  <si>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</si>
  <si>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</si>
  <si>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</si>
  <si>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</si>
  <si>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</si>
  <si>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</si>
  <si>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</si>
  <si>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</si>
  <si>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</si>
  <si>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</si>
  <si>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</si>
  <si>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</si>
  <si>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</si>
  <si>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</si>
  <si>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</si>
  <si>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</si>
  <si>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</si>
  <si>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</si>
  <si>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</si>
  <si>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</si>
  <si>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</si>
  <si>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</si>
  <si>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</si>
  <si>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</si>
  <si>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</si>
  <si>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</si>
  <si>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</si>
  <si>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</si>
  <si>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</si>
  <si>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</si>
  <si>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</si>
  <si>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</si>
  <si>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</si>
  <si>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</si>
  <si>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</si>
  <si>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</si>
  <si>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</si>
  <si>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</si>
  <si>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</si>
  <si>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</si>
  <si>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</si>
  <si>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</si>
  <si>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</si>
  <si>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</si>
  <si>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</si>
  <si>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</si>
  <si>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</si>
  <si>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</si>
  <si>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</si>
  <si>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</si>
  <si>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</si>
  <si>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</si>
  <si>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</si>
  <si>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</si>
  <si>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</si>
  <si>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</si>
  <si>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</si>
  <si>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</si>
  <si>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</si>
  <si>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</si>
  <si>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</si>
  <si>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</si>
  <si>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</si>
  <si>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</si>
  <si>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</si>
  <si>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</si>
  <si>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</si>
  <si>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</si>
  <si>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</si>
  <si>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</si>
  <si>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</si>
  <si>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</si>
  <si>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</si>
  <si>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</si>
  <si>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</si>
  <si>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</si>
  <si>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</si>
  <si>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</si>
  <si>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</si>
  <si>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</si>
  <si>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</si>
  <si>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</si>
  <si>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</si>
  <si>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</si>
  <si>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</si>
  <si>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</si>
  <si>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</si>
  <si>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</si>
  <si>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</si>
  <si>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</si>
  <si>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</si>
  <si>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</si>
  <si>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</si>
  <si>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</si>
  <si>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</si>
  <si>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</si>
  <si>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</si>
  <si>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</si>
  <si>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</si>
  <si>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</si>
  <si>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</si>
  <si>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</si>
  <si>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</si>
  <si>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</si>
  <si>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</si>
  <si>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</si>
  <si>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</si>
  <si>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</si>
  <si>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</si>
  <si>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</si>
  <si>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</si>
  <si>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</si>
  <si>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</si>
  <si>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</si>
  <si>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</si>
  <si>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</si>
  <si>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</si>
  <si>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</si>
  <si>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</si>
  <si>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</si>
  <si>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</si>
  <si>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</si>
  <si>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</si>
  <si>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</si>
  <si>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</si>
  <si>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</si>
  <si>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</si>
  <si>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</si>
  <si>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</si>
  <si>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</si>
  <si>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</si>
  <si>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</si>
  <si>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</si>
  <si>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</si>
  <si>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</si>
  <si>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</si>
  <si>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</si>
  <si>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</si>
  <si>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</si>
  <si>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</si>
  <si>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</si>
  <si>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</si>
  <si>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</si>
  <si>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</si>
  <si>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</si>
  <si>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</si>
  <si>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</si>
  <si>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</si>
  <si>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</si>
  <si>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</si>
  <si>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</si>
  <si>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</si>
  <si>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</si>
  <si>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</si>
  <si>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</si>
  <si>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</si>
  <si>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</si>
  <si>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</si>
  <si>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</si>
  <si>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</si>
  <si>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</si>
  <si>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</si>
  <si>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</si>
  <si>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</si>
  <si>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</si>
  <si>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</si>
  <si>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</si>
  <si>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</si>
  <si>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</si>
  <si>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</si>
  <si>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</si>
  <si>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</si>
  <si>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</si>
  <si>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</si>
  <si>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</si>
  <si>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</si>
  <si>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</si>
  <si>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</si>
  <si>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</si>
  <si>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</si>
  <si>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</si>
  <si>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</si>
  <si>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</si>
  <si>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</si>
  <si>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</si>
  <si>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</si>
  <si>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</si>
  <si>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</si>
  <si>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</si>
  <si>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</si>
  <si>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</si>
  <si>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</si>
  <si>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</si>
  <si>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</si>
  <si>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</si>
  <si>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</si>
  <si>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</si>
  <si>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</si>
  <si>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</si>
  <si>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</si>
  <si>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</si>
  <si>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</si>
  <si>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</si>
  <si>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</si>
  <si>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</si>
  <si>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</si>
  <si>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</si>
  <si>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</si>
  <si>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</si>
  <si>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</si>
  <si>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</si>
  <si>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</si>
  <si>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</si>
  <si>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</si>
  <si>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</si>
  <si>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</si>
  <si>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</si>
  <si>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</si>
  <si>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</si>
  <si>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</si>
  <si>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</si>
  <si>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</si>
  <si>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</si>
  <si>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</si>
  <si>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</si>
  <si>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</si>
  <si>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</si>
  <si>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</si>
  <si>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</si>
  <si>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</si>
  <si>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</si>
  <si>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</si>
  <si>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</si>
  <si>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</si>
  <si>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</si>
  <si>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</si>
  <si>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</si>
  <si>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</si>
  <si>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</si>
  <si>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</si>
  <si>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</si>
  <si>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</si>
  <si>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</si>
  <si>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</si>
  <si>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</si>
  <si>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</si>
  <si>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</si>
  <si>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</si>
  <si>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</si>
  <si>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</si>
  <si>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</si>
  <si>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</si>
  <si>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</si>
  <si>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</si>
  <si>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</si>
  <si>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</si>
  <si>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</si>
  <si>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</si>
  <si>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</si>
  <si>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</si>
  <si>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</si>
  <si>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</si>
  <si>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</si>
  <si>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</si>
  <si>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</si>
  <si>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</si>
  <si>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</si>
  <si>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</si>
  <si>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</si>
  <si>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</si>
  <si>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</si>
  <si>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</si>
  <si>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</si>
  <si>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</si>
  <si>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</si>
  <si>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</si>
  <si>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</si>
  <si>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</si>
  <si>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</si>
  <si>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</si>
  <si>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</si>
  <si>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</si>
  <si>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</si>
  <si>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</si>
  <si>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</si>
  <si>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</si>
  <si>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</si>
  <si>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</si>
  <si>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</si>
  <si>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</si>
  <si>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</si>
  <si>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</si>
  <si>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</si>
  <si>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</si>
  <si>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</si>
  <si>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</si>
  <si>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</si>
  <si>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</si>
  <si>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</si>
  <si>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</si>
  <si>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</si>
  <si>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</si>
  <si>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</si>
  <si>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</si>
  <si>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</si>
  <si>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</si>
  <si>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</si>
  <si>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</si>
  <si>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</si>
  <si>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</si>
  <si>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</si>
  <si>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</si>
  <si>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</si>
  <si>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</si>
  <si>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</si>
  <si>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</si>
  <si>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</si>
  <si>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</si>
  <si>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</si>
  <si>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</si>
  <si>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</si>
  <si>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</si>
  <si>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</si>
  <si>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</si>
  <si>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</si>
  <si>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</si>
  <si>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</si>
  <si>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</si>
  <si>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</si>
  <si>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</si>
  <si>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</si>
  <si>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</si>
  <si>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</si>
  <si>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</si>
  <si>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</si>
  <si>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</si>
  <si>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</si>
  <si>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</si>
  <si>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</si>
  <si>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</si>
  <si>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</si>
  <si>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</si>
  <si>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</si>
  <si>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</si>
  <si>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</si>
  <si>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</si>
  <si>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</si>
  <si>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</si>
  <si>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</si>
  <si>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</si>
  <si>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</si>
  <si>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</si>
  <si>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</si>
  <si>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</si>
  <si>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</si>
  <si>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</si>
  <si>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</si>
  <si>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</si>
  <si>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</si>
  <si>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</si>
  <si>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</si>
  <si>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</si>
  <si>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</si>
  <si>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</si>
  <si>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</si>
  <si>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</si>
  <si>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</si>
  <si>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</si>
  <si>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</si>
  <si>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</si>
  <si>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</si>
  <si>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</si>
  <si>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</si>
  <si>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</si>
  <si>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</si>
  <si>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</si>
  <si>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</si>
  <si>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</si>
  <si>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</si>
  <si>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</si>
  <si>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</si>
  <si>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</si>
  <si>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</si>
  <si>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</si>
  <si>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</si>
  <si>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</si>
  <si>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</si>
  <si>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</si>
  <si>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</si>
  <si>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</si>
  <si>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</si>
  <si>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</si>
  <si>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</si>
  <si>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</si>
  <si>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</si>
  <si>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</si>
  <si>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</si>
  <si>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</si>
  <si>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</si>
  <si>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</si>
  <si>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</si>
  <si>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</si>
  <si>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</si>
  <si>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</si>
  <si>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</si>
  <si>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</si>
  <si>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</si>
  <si>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</si>
  <si>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</si>
  <si>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</si>
  <si>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</si>
  <si>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</si>
  <si>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</si>
  <si>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</si>
  <si>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</si>
  <si>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</si>
  <si>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</si>
  <si>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</si>
  <si>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</si>
  <si>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</si>
  <si>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</si>
  <si>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</si>
  <si>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</si>
  <si>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</si>
  <si>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</si>
  <si>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</si>
  <si>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</si>
  <si>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</si>
  <si>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</si>
  <si>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</si>
  <si>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</si>
  <si>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</si>
  <si>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</si>
  <si>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</si>
  <si>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</si>
  <si>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</si>
  <si>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</si>
  <si>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</si>
  <si>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</si>
  <si>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</si>
  <si>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</si>
  <si>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</si>
  <si>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</si>
  <si>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</si>
  <si>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</si>
  <si>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</si>
  <si>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</si>
  <si>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</si>
  <si>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</si>
  <si>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</si>
  <si>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</si>
  <si>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</si>
  <si>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</si>
  <si>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</si>
  <si>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</si>
  <si>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</si>
  <si>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</si>
  <si>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</si>
  <si>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</si>
  <si>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</si>
  <si>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</si>
  <si>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</si>
  <si>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</si>
  <si>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</si>
  <si>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</si>
  <si>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</si>
  <si>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</si>
  <si>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</si>
  <si>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</si>
  <si>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</si>
  <si>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</si>
  <si>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</si>
  <si>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</si>
  <si>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</si>
  <si>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</si>
  <si>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</si>
  <si>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</si>
  <si>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</si>
  <si>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</si>
  <si>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</si>
  <si>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</si>
  <si>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</si>
  <si>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</si>
  <si>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</si>
  <si>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</si>
  <si>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</si>
  <si>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</si>
  <si>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</si>
  <si>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</si>
  <si>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</si>
  <si>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</si>
  <si>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</si>
  <si>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</si>
  <si>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</si>
  <si>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</si>
  <si>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</si>
  <si>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</si>
  <si>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</si>
  <si>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</si>
  <si>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</si>
  <si>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</si>
  <si>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</si>
  <si>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</si>
  <si>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</si>
  <si>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</si>
  <si>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</si>
  <si>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</si>
  <si>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</si>
  <si>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</si>
  <si>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</si>
  <si>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</si>
  <si>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</si>
  <si>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</si>
  <si>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</si>
  <si>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</si>
  <si>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</si>
  <si>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</si>
  <si>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</si>
  <si>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</si>
  <si>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</si>
  <si>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</si>
  <si>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</si>
  <si>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</si>
  <si>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</si>
  <si>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</si>
  <si>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</si>
  <si>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</si>
  <si>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</si>
  <si>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</si>
  <si>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</si>
  <si>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</si>
  <si>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</si>
  <si>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</si>
  <si>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</si>
  <si>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</si>
  <si>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</si>
  <si>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</si>
  <si>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</si>
  <si>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</si>
  <si>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</si>
  <si>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</si>
  <si>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</si>
  <si>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</si>
  <si>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</si>
  <si>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</si>
  <si>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</si>
  <si>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</si>
  <si>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</si>
  <si>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</si>
  <si>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</si>
  <si>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</si>
  <si>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</si>
  <si>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</si>
  <si>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</si>
  <si>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</si>
  <si>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</si>
  <si>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</si>
  <si>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</si>
  <si>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</si>
  <si>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</si>
  <si>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</si>
  <si>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</si>
  <si>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</si>
  <si>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</si>
  <si>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</si>
  <si>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</si>
  <si>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</si>
  <si>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</si>
  <si>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</si>
  <si>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</si>
  <si>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</si>
  <si>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</si>
  <si>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</si>
  <si>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</si>
  <si>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</si>
  <si>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</si>
  <si>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</si>
  <si>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</si>
  <si>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</si>
  <si>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</si>
  <si>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</si>
  <si>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</si>
  <si>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</si>
  <si>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</si>
  <si>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</si>
  <si>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</si>
  <si>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</si>
  <si>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</si>
  <si>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</si>
  <si>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</si>
  <si>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</si>
  <si>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</si>
  <si>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</si>
  <si>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</si>
  <si>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</si>
  <si>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</si>
  <si>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</si>
  <si>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</si>
  <si>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</si>
  <si>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</si>
  <si>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</si>
  <si>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</si>
  <si>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</si>
  <si>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</si>
  <si>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</si>
  <si>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</si>
  <si>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</si>
  <si>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</si>
  <si>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</si>
  <si>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</si>
  <si>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</si>
  <si>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</si>
  <si>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</si>
  <si>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</si>
  <si>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</si>
  <si>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</si>
  <si>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</si>
  <si>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</si>
  <si>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</si>
  <si>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</si>
  <si>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</si>
  <si>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</si>
  <si>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</si>
  <si>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</si>
  <si>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</si>
  <si>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</si>
  <si>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</si>
  <si>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</si>
  <si>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</si>
  <si>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</si>
  <si>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</si>
  <si>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</si>
  <si>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</si>
  <si>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</si>
  <si>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</si>
  <si>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</si>
  <si>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</si>
  <si>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</si>
  <si>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</si>
  <si>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</si>
  <si>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</si>
  <si>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</si>
  <si>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</si>
  <si>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</si>
  <si>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</si>
  <si>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</si>
  <si>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</si>
  <si>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</si>
  <si>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</si>
  <si>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</si>
  <si>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</si>
  <si>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</si>
  <si>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</si>
  <si>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</si>
  <si>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</si>
  <si>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</si>
  <si>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</si>
  <si>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</si>
  <si>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</si>
  <si>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</si>
  <si>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</si>
  <si>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</si>
  <si>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</si>
  <si>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</si>
  <si>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</si>
  <si>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</si>
  <si>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</si>
  <si>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</si>
  <si>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</si>
  <si>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</si>
  <si>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</si>
  <si>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</si>
  <si>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</si>
  <si>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</si>
  <si>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</si>
  <si>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</si>
  <si>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</si>
  <si>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</si>
  <si>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</si>
  <si>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</si>
  <si>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</si>
  <si>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</si>
  <si>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</si>
  <si>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</si>
  <si>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</si>
  <si>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</si>
  <si>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</si>
  <si>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</si>
  <si>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</si>
  <si>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</si>
  <si>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</si>
  <si>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</si>
  <si>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</si>
  <si>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</si>
  <si>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</si>
  <si>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</si>
  <si>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</si>
  <si>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</si>
  <si>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</si>
  <si>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</si>
  <si>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</si>
  <si>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</si>
  <si>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</si>
  <si>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</si>
  <si>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</si>
  <si>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</si>
  <si>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</si>
  <si>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</si>
  <si>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</si>
  <si>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</si>
  <si>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</si>
  <si>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</si>
  <si>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</si>
  <si>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</si>
  <si>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</si>
  <si>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</si>
  <si>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</si>
  <si>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</si>
  <si>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</si>
  <si>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</si>
  <si>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</si>
  <si>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</si>
  <si>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</si>
  <si>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</si>
  <si>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</si>
  <si>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</si>
  <si>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</si>
  <si>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</si>
  <si>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</si>
  <si>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</si>
  <si>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</si>
  <si>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</si>
  <si>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</si>
  <si>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</si>
  <si>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</si>
  <si>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</si>
  <si>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</si>
  <si>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</si>
  <si>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</si>
  <si>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</si>
  <si>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</si>
  <si>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</si>
  <si>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</si>
  <si>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</si>
  <si>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</si>
  <si>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</si>
  <si>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</si>
  <si>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</si>
  <si>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</si>
  <si>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</si>
  <si>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</si>
  <si>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</si>
  <si>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</si>
  <si>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</si>
  <si>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</si>
  <si>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</si>
  <si>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</si>
  <si>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</si>
  <si>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</si>
  <si>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</si>
  <si>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</si>
  <si>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</si>
  <si>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</si>
  <si>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</si>
  <si>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</si>
  <si>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</si>
  <si>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</si>
  <si>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</si>
  <si>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</si>
  <si>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</si>
  <si>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</si>
  <si>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</si>
  <si>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</si>
  <si>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</si>
  <si>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</si>
  <si>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</si>
  <si>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</si>
  <si>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</si>
  <si>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</si>
  <si>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</si>
  <si>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</si>
  <si>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</si>
  <si>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</si>
  <si>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</si>
  <si>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</si>
  <si>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</si>
  <si>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</si>
  <si>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</si>
  <si>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</si>
  <si>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</si>
  <si>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</si>
  <si>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</si>
  <si>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</si>
  <si>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</si>
  <si>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</si>
  <si>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</si>
  <si>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</si>
  <si>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</si>
  <si>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</si>
  <si>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</si>
  <si>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</si>
  <si>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</si>
  <si>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</si>
  <si>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</si>
  <si>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</si>
  <si>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</si>
  <si>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</si>
  <si>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</si>
  <si>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</si>
  <si>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</si>
  <si>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</si>
  <si>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</si>
  <si>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</si>
  <si>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</si>
  <si>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</si>
  <si>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</si>
  <si>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</si>
  <si>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</si>
  <si>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</si>
  <si>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</si>
  <si>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</si>
  <si>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</si>
  <si>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</si>
  <si>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</si>
  <si>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</si>
  <si>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</si>
  <si>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</si>
  <si>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</si>
  <si>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</si>
  <si>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</si>
  <si>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</si>
  <si>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</si>
  <si>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</si>
  <si>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</si>
  <si>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</si>
  <si>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</si>
  <si>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</si>
  <si>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</si>
  <si>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</si>
  <si>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</si>
  <si>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</si>
  <si>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</si>
  <si>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</si>
  <si>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</si>
  <si>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</si>
  <si>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</si>
  <si>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</si>
  <si>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</si>
  <si>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</si>
  <si>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</si>
  <si>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</si>
  <si>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</si>
  <si>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</si>
  <si>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</si>
  <si>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</si>
  <si>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</si>
  <si>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</si>
  <si>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</si>
  <si>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</si>
  <si>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</si>
  <si>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</si>
  <si>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</si>
  <si>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</si>
  <si>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</si>
  <si>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</si>
  <si>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</si>
  <si>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</si>
  <si>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</si>
  <si>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</si>
  <si>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</si>
  <si>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</si>
  <si>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</si>
  <si>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</si>
  <si>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</si>
  <si>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</si>
  <si>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</si>
  <si>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</si>
  <si>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</si>
  <si>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</si>
  <si>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</si>
  <si>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</si>
  <si>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</si>
  <si>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</si>
  <si>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</si>
  <si>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</si>
  <si>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</si>
  <si>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</si>
  <si>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</si>
  <si>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</si>
  <si>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</si>
  <si>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</si>
  <si>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</si>
  <si>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</si>
  <si>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</si>
  <si>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</si>
  <si>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</si>
  <si>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</si>
  <si>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</si>
  <si>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</si>
  <si>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</si>
  <si>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</si>
  <si>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</si>
  <si>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</si>
  <si>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</si>
  <si>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</si>
  <si>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</si>
  <si>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</si>
  <si>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</si>
  <si>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</si>
  <si>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</si>
  <si>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</si>
  <si>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</si>
  <si>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</si>
  <si>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</si>
  <si>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</si>
  <si>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</si>
  <si>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</si>
  <si>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</si>
  <si>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</si>
  <si>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</si>
  <si>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</si>
  <si>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</si>
  <si>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</si>
  <si>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</si>
  <si>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</si>
  <si>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</si>
  <si>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</si>
  <si>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</si>
  <si>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</si>
  <si>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</si>
  <si>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</si>
  <si>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</si>
  <si>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</si>
  <si>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</si>
  <si>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</si>
  <si>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</si>
  <si>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</si>
  <si>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</si>
  <si>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</si>
  <si>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</si>
  <si>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</si>
  <si>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</si>
  <si>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</si>
  <si>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</si>
  <si>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</si>
  <si>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</si>
  <si>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</si>
  <si>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</si>
  <si>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</si>
  <si>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</si>
  <si>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</si>
  <si>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</si>
  <si>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</si>
  <si>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</si>
  <si>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</si>
  <si>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</si>
  <si>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</si>
  <si>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</si>
  <si>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</si>
  <si>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</si>
  <si>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</si>
  <si>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</si>
  <si>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</si>
  <si>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</si>
  <si>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</si>
  <si>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</si>
  <si>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</si>
  <si>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</si>
  <si>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</si>
  <si>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</si>
  <si>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</si>
  <si>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</si>
  <si>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</si>
  <si>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</si>
  <si>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</si>
  <si>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</si>
  <si>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</si>
  <si>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</si>
  <si>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</si>
  <si>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</si>
  <si>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</si>
  <si>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</si>
  <si>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</si>
  <si>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</si>
  <si>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</si>
  <si>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</si>
  <si>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</si>
  <si>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</si>
  <si>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</si>
  <si>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</si>
  <si>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</si>
  <si>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</si>
  <si>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</si>
  <si>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</si>
  <si>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</si>
  <si>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</si>
  <si>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</si>
  <si>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</si>
  <si>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</si>
  <si>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</si>
  <si>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</si>
  <si>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</si>
  <si>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</si>
  <si>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</si>
  <si>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</si>
  <si>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</si>
  <si>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</si>
  <si>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</si>
  <si>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</si>
  <si>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</si>
  <si>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</si>
  <si>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</si>
  <si>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</si>
  <si>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</si>
  <si>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</si>
  <si>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</si>
  <si>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</si>
  <si>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</si>
  <si>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</si>
  <si>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</si>
  <si>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</si>
  <si>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</si>
  <si>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</si>
  <si>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</si>
  <si>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</si>
  <si>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</si>
  <si>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</si>
  <si>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</si>
  <si>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</si>
  <si>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</si>
  <si>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</si>
  <si>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</si>
  <si>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</si>
  <si>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</si>
  <si>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</si>
  <si>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</si>
  <si>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</si>
  <si>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</si>
  <si>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</si>
  <si>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</si>
  <si>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</si>
  <si>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</si>
  <si>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</si>
  <si>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</si>
  <si>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</si>
  <si>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</si>
  <si>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</si>
  <si>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</si>
  <si>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</si>
  <si>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</si>
  <si>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</si>
  <si>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</si>
  <si>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</si>
  <si>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</si>
  <si>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</si>
  <si>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</si>
  <si>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</si>
  <si>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</si>
  <si>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</si>
  <si>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</si>
  <si>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</si>
  <si>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</si>
  <si>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</si>
  <si>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</si>
  <si>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</si>
  <si>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</si>
  <si>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</si>
  <si>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</si>
  <si>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</si>
  <si>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</si>
  <si>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</si>
  <si>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</si>
  <si>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</si>
  <si>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</si>
  <si>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</si>
  <si>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</si>
  <si>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</si>
  <si>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</si>
  <si>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</si>
  <si>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</si>
  <si>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</si>
  <si>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</si>
  <si>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</si>
  <si>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</si>
  <si>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</si>
  <si>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</si>
  <si>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</si>
  <si>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</si>
  <si>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</si>
  <si>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</si>
  <si>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</si>
  <si>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</si>
  <si>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</si>
  <si>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</si>
  <si>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</si>
  <si>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</si>
  <si>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</si>
  <si>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</si>
  <si>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</si>
  <si>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</si>
  <si>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</si>
  <si>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</si>
  <si>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</si>
  <si>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</si>
  <si>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</si>
  <si>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</si>
  <si>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</si>
  <si>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</si>
  <si>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</si>
  <si>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</si>
  <si>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</si>
  <si>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</si>
  <si>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</si>
  <si>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</si>
  <si>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</si>
  <si>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</si>
  <si>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</si>
  <si>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</si>
  <si>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</si>
  <si>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</si>
  <si>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</si>
  <si>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</si>
  <si>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</si>
  <si>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</si>
  <si>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</si>
  <si>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</si>
  <si>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</si>
  <si>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</si>
  <si>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</si>
  <si>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</si>
  <si>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</si>
  <si>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</si>
  <si>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</si>
  <si>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</si>
  <si>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</si>
  <si>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</si>
  <si>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</si>
  <si>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</si>
  <si>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</si>
  <si>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</si>
  <si>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</si>
  <si>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</si>
  <si>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</si>
  <si>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</si>
  <si>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</si>
  <si>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</si>
  <si>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</si>
  <si>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</si>
  <si>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</si>
  <si>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</si>
  <si>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</si>
  <si>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</si>
  <si>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</si>
  <si>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</si>
  <si>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</si>
  <si>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</si>
  <si>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</si>
  <si>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</si>
  <si>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</si>
  <si>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</si>
  <si>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</si>
  <si>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</si>
  <si>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</si>
  <si>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</si>
  <si>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</si>
  <si>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</si>
  <si>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</si>
  <si>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</si>
  <si>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</si>
  <si>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</si>
  <si>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</si>
  <si>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</si>
  <si>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</si>
  <si>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</si>
  <si>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</si>
  <si>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</si>
  <si>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</si>
  <si>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</si>
  <si>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</si>
  <si>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</si>
  <si>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</si>
  <si>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</si>
  <si>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</si>
  <si>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</si>
  <si>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</si>
  <si>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</si>
  <si>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</si>
  <si>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</si>
  <si>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</si>
  <si>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</si>
  <si>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</si>
  <si>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</si>
  <si>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</si>
  <si>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</si>
  <si>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</si>
  <si>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</si>
  <si>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</si>
  <si>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</si>
  <si>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</si>
  <si>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</si>
  <si>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</si>
  <si>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</si>
  <si>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</si>
  <si>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</si>
  <si>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</si>
  <si>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</si>
  <si>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</si>
  <si>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</si>
  <si>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</si>
  <si>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</si>
  <si>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</si>
  <si>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</si>
  <si>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</si>
  <si>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</si>
  <si>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</si>
  <si>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</si>
  <si>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</si>
  <si>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</si>
  <si>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</si>
  <si>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</si>
  <si>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</si>
  <si>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</si>
  <si>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</si>
  <si>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</si>
  <si>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</si>
  <si>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</si>
  <si>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</si>
  <si>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</si>
  <si>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</si>
  <si>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</si>
  <si>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</si>
  <si>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</si>
  <si>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</si>
  <si>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</si>
  <si>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</si>
  <si>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</si>
  <si>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</si>
  <si>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</si>
  <si>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</si>
  <si>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</si>
  <si>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</si>
  <si>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</si>
  <si>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</si>
  <si>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</si>
  <si>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</si>
  <si>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</si>
  <si>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</si>
  <si>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</si>
  <si>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</si>
  <si>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</si>
  <si>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</si>
  <si>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</si>
  <si>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</si>
  <si>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</si>
  <si>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</si>
  <si>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</si>
  <si>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</si>
  <si>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</si>
  <si>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</si>
  <si>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</si>
  <si>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</si>
  <si>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</si>
  <si>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</si>
  <si>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</si>
  <si>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</si>
  <si>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</si>
  <si>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</si>
  <si>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</si>
  <si>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</si>
  <si>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</si>
  <si>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</si>
  <si>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</si>
  <si>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</si>
  <si>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</si>
  <si>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</si>
  <si>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</si>
  <si>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</si>
  <si>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</si>
  <si>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</si>
  <si>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</si>
  <si>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</si>
  <si>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</si>
  <si>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</si>
  <si>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</si>
  <si>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</si>
  <si>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</si>
  <si>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</si>
  <si>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</si>
  <si>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</si>
  <si>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</si>
  <si>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</si>
  <si>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</si>
  <si>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</si>
  <si>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</si>
  <si>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</si>
  <si>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</si>
  <si>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</si>
  <si>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</si>
  <si>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</si>
  <si>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</si>
  <si>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</si>
  <si>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</si>
  <si>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</si>
  <si>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</si>
  <si>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</si>
  <si>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</si>
  <si>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</si>
  <si>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</si>
  <si>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</si>
  <si>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</si>
  <si>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</si>
  <si>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</si>
  <si>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</si>
  <si>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</si>
  <si>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</si>
  <si>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</si>
  <si>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</si>
  <si>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</si>
  <si>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</si>
  <si>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</si>
  <si>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</si>
  <si>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</si>
  <si>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</si>
  <si>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</si>
  <si>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</si>
  <si>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</si>
  <si>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</si>
  <si>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</si>
  <si>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</si>
  <si>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</si>
  <si>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</si>
  <si>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</si>
  <si>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</si>
  <si>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</si>
  <si>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</si>
  <si>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</si>
  <si>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</si>
  <si>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</si>
  <si>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</si>
  <si>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</si>
  <si>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</si>
  <si>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</si>
  <si>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</si>
  <si>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</si>
  <si>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</si>
  <si>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</si>
  <si>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</si>
  <si>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</si>
  <si>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</si>
  <si>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</si>
  <si>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</si>
  <si>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</si>
  <si>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</si>
  <si>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</si>
  <si>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</si>
  <si>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</si>
  <si>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</si>
  <si>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</si>
  <si>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</si>
  <si>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</si>
  <si>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</si>
  <si>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</si>
  <si>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</si>
  <si>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</si>
  <si>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</si>
  <si>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</si>
  <si>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</si>
  <si>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</si>
  <si>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</si>
  <si>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</si>
  <si>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</si>
  <si>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</si>
  <si>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</si>
  <si>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</si>
  <si>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</si>
  <si>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</si>
  <si>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</si>
  <si>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</si>
  <si>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</si>
  <si>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</si>
  <si>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</si>
  <si>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</si>
  <si>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</si>
  <si>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</si>
  <si>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</si>
  <si>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</si>
  <si>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</si>
  <si>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</si>
  <si>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</si>
  <si>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</si>
  <si>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</si>
  <si>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</si>
  <si>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</si>
  <si>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</si>
  <si>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</si>
  <si>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</si>
  <si>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</si>
  <si>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</si>
  <si>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</si>
  <si>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</si>
  <si>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</si>
  <si>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</si>
  <si>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</si>
  <si>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</si>
  <si>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</si>
  <si>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</si>
  <si>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</si>
  <si>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</si>
  <si>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</si>
  <si>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</si>
  <si>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</si>
  <si>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</si>
  <si>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</si>
  <si>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</si>
  <si>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</si>
  <si>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</si>
  <si>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</si>
  <si>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</si>
  <si>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</si>
  <si>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</si>
  <si>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</si>
  <si>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</si>
  <si>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</si>
  <si>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</si>
  <si>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</si>
  <si>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</si>
  <si>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</si>
  <si>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</si>
  <si>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</si>
  <si>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</si>
  <si>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</si>
  <si>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</si>
  <si>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</si>
  <si>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</si>
  <si>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</si>
  <si>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</si>
  <si>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</si>
  <si>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</si>
  <si>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</si>
  <si>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</si>
  <si>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</si>
  <si>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</si>
  <si>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</si>
  <si>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</si>
  <si>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</si>
  <si>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</si>
  <si>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</si>
  <si>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</si>
  <si>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</si>
  <si>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</si>
  <si>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</si>
  <si>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</si>
  <si>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</si>
  <si>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</si>
  <si>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</si>
  <si>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</si>
  <si>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</si>
  <si>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</si>
  <si>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</si>
  <si>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</si>
  <si>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</si>
  <si>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</si>
  <si>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</si>
  <si>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</si>
  <si>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</si>
  <si>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</si>
  <si>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</si>
  <si>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</si>
  <si>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</si>
  <si>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</si>
  <si>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</si>
  <si>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</si>
  <si>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</si>
  <si>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</si>
  <si>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</si>
  <si>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</si>
  <si>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</si>
  <si>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</si>
  <si>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</si>
  <si>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</si>
  <si>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</si>
  <si>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</si>
  <si>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</si>
  <si>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</si>
  <si>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</si>
  <si>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</si>
  <si>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</si>
  <si>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</si>
  <si>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</si>
  <si>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</si>
  <si>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</si>
  <si>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</si>
  <si>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</si>
  <si>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</si>
  <si>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</si>
  <si>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</si>
  <si>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</si>
  <si>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</si>
  <si>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</si>
  <si>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</si>
  <si>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</si>
  <si>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</si>
  <si>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</si>
  <si>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</si>
  <si>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</si>
  <si>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</si>
  <si>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</si>
  <si>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</si>
  <si>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</si>
  <si>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</si>
  <si>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</si>
  <si>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</si>
  <si>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</si>
  <si>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</si>
  <si>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</si>
  <si>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</si>
  <si>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</si>
  <si>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</si>
  <si>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</si>
  <si>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</si>
  <si>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</si>
  <si>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</si>
  <si>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</si>
  <si>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</si>
  <si>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</si>
  <si>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</si>
  <si>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</si>
  <si>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</si>
  <si>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</si>
  <si>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</si>
  <si>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</si>
  <si>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</si>
  <si>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</si>
  <si>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</si>
  <si>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</si>
  <si>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</si>
  <si>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</si>
  <si>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</si>
  <si>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</si>
  <si>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</si>
  <si>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</si>
  <si>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</si>
  <si>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</si>
  <si>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</si>
  <si>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</si>
  <si>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</si>
  <si>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</si>
  <si>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</si>
  <si>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</si>
  <si>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</si>
  <si>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</si>
  <si>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</si>
  <si>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</si>
  <si>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</si>
  <si>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</si>
  <si>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</si>
  <si>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</si>
  <si>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</si>
  <si>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</si>
  <si>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</si>
  <si>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</si>
  <si>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</si>
  <si>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</si>
  <si>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</si>
  <si>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</si>
  <si>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</si>
  <si>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</si>
  <si>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</si>
  <si>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</si>
  <si>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</si>
  <si>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</si>
  <si>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</si>
  <si>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</si>
  <si>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</si>
  <si>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</si>
  <si>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</si>
  <si>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</si>
  <si>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</si>
  <si>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</si>
  <si>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</si>
  <si>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</si>
  <si>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</si>
  <si>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</si>
  <si>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</si>
  <si>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</si>
  <si>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</si>
  <si>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</si>
  <si>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</si>
  <si>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</si>
  <si>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</si>
  <si>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</si>
  <si>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</si>
  <si>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</si>
  <si>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</si>
  <si>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</si>
  <si>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</si>
  <si>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</si>
  <si>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</si>
  <si>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</si>
  <si>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</si>
  <si>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</si>
  <si>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</si>
  <si>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</si>
  <si>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</si>
  <si>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</si>
  <si>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</si>
  <si>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</si>
  <si>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</si>
  <si>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</si>
  <si>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</si>
  <si>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</si>
  <si>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</si>
  <si>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</si>
  <si>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</si>
  <si>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</si>
  <si>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</si>
  <si>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</si>
  <si>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</si>
  <si>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</si>
  <si>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</si>
  <si>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</si>
  <si>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</si>
  <si>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</si>
  <si>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</si>
  <si>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</si>
  <si>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</si>
  <si>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</si>
  <si>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</si>
  <si>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</si>
  <si>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</si>
  <si>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</si>
  <si>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</si>
  <si>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</si>
  <si>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</si>
  <si>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</si>
  <si>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</si>
  <si>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</si>
  <si>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</si>
  <si>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</si>
  <si>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</si>
  <si>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</si>
  <si>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</si>
  <si>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</si>
  <si>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</si>
  <si>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</si>
  <si>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</si>
  <si>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</si>
  <si>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</si>
  <si>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</si>
  <si>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</si>
  <si>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</si>
  <si>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</si>
  <si>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</si>
  <si>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</si>
  <si>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</si>
  <si>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</si>
  <si>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</si>
  <si>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</si>
  <si>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</si>
  <si>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</si>
  <si>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</si>
  <si>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</si>
  <si>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</si>
  <si>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</si>
  <si>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</si>
  <si>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</si>
  <si>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</si>
  <si>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</si>
  <si>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</si>
  <si>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</si>
  <si>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</si>
  <si>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</si>
  <si>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</si>
  <si>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</si>
  <si>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</si>
  <si>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</si>
  <si>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</si>
  <si>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</si>
  <si>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</si>
  <si>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</si>
  <si>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</si>
  <si>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</si>
  <si>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</si>
  <si>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</si>
  <si>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</si>
  <si>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</si>
  <si>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</si>
  <si>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</si>
  <si>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</si>
  <si>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</si>
  <si>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</si>
  <si>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</si>
  <si>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</si>
  <si>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</si>
  <si>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</si>
  <si>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</si>
  <si>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</si>
  <si>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</si>
  <si>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</si>
  <si>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</si>
  <si>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</si>
  <si>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</si>
  <si>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</si>
  <si>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</si>
  <si>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</si>
  <si>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</si>
  <si>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</si>
  <si>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</si>
  <si>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</si>
  <si>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</si>
  <si>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</si>
  <si>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</si>
  <si>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</si>
  <si>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</si>
  <si>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</si>
  <si>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</si>
  <si>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</si>
  <si>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</si>
  <si>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</si>
  <si>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</si>
  <si>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</si>
  <si>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</si>
  <si>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</si>
  <si>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</si>
  <si>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</si>
  <si>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</si>
  <si>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</si>
  <si>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</si>
  <si>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</si>
  <si>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</si>
  <si>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</si>
  <si>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</si>
  <si>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</si>
  <si>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</si>
  <si>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</si>
  <si>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</si>
  <si>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</si>
  <si>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</si>
  <si>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</si>
  <si>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</si>
  <si>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</si>
  <si>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</si>
  <si>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</si>
  <si>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</si>
  <si>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</si>
  <si>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</si>
  <si>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</si>
  <si>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</si>
  <si>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</si>
  <si>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</si>
  <si>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</si>
  <si>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</si>
  <si>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</si>
  <si>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</si>
  <si>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</si>
  <si>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</si>
  <si>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</si>
  <si>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</si>
  <si>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</si>
  <si>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</si>
  <si>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</si>
  <si>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</si>
  <si>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</si>
  <si>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</si>
  <si>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</si>
  <si>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</si>
  <si>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</si>
  <si>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</si>
  <si>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</si>
  <si>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</si>
  <si>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</si>
  <si>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</si>
  <si>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</si>
  <si>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</si>
  <si>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</si>
  <si>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</si>
  <si>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</si>
  <si>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</si>
  <si>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</si>
  <si>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</si>
  <si>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</si>
  <si>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</si>
  <si>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</si>
  <si>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</si>
  <si>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</si>
  <si>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</si>
  <si>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</si>
  <si>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</si>
  <si>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</si>
  <si>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</si>
  <si>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</si>
  <si>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</si>
  <si>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</si>
  <si>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</si>
  <si>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</si>
  <si>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</si>
  <si>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</si>
  <si>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</si>
  <si>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</si>
  <si>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</si>
  <si>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</si>
  <si>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</si>
  <si>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</si>
  <si>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</si>
  <si>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</si>
  <si>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</si>
  <si>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</si>
  <si>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</si>
  <si>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</si>
  <si>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</si>
  <si>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</si>
  <si>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</si>
  <si>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</si>
  <si>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</si>
  <si>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</si>
  <si>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</si>
  <si>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</si>
  <si>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</si>
  <si>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</si>
  <si>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</si>
  <si>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</si>
  <si>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</si>
  <si>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</si>
  <si>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</si>
  <si>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</si>
  <si>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</si>
  <si>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</si>
  <si>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</si>
  <si>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</si>
  <si>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</si>
  <si>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</si>
  <si>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</si>
  <si>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</si>
  <si>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</si>
  <si>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</si>
  <si>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</si>
  <si>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</si>
  <si>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</si>
  <si>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</si>
  <si>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</si>
  <si>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</si>
  <si>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</si>
  <si>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</si>
  <si>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</si>
  <si>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</si>
  <si>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</si>
  <si>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</si>
  <si>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</si>
  <si>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</si>
  <si>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</si>
  <si>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</si>
  <si>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</si>
  <si>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</si>
  <si>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</si>
  <si>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</si>
  <si>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</si>
  <si>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</si>
  <si>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</si>
  <si>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</si>
  <si>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</si>
  <si>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</si>
  <si>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</si>
  <si>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</si>
  <si>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</si>
  <si>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</si>
  <si>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</si>
  <si>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</si>
  <si>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</si>
  <si>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</si>
  <si>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</si>
  <si>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</si>
  <si>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</si>
  <si>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</si>
  <si>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</si>
  <si>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</si>
  <si>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</si>
  <si>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</si>
  <si>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</si>
  <si>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</si>
  <si>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</si>
  <si>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</si>
  <si>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</si>
  <si>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</si>
  <si>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</si>
  <si>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</si>
  <si>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</si>
  <si>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</si>
  <si>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</si>
  <si>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</si>
  <si>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</si>
  <si>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</si>
  <si>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</si>
  <si>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</si>
  <si>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</si>
  <si>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</si>
  <si>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</si>
  <si>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</si>
  <si>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</si>
  <si>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</si>
  <si>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</si>
  <si>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</si>
  <si>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</si>
  <si>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</si>
  <si>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</si>
  <si>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</si>
  <si>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</si>
  <si>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</si>
  <si>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</si>
  <si>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</si>
  <si>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</si>
  <si>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</si>
  <si>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</si>
  <si>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</si>
  <si>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</si>
  <si>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</si>
  <si>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</si>
  <si>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</si>
  <si>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</si>
  <si>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</si>
  <si>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</si>
  <si>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</si>
  <si>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</si>
  <si>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</si>
  <si>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</si>
  <si>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</si>
  <si>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</si>
  <si>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</si>
  <si>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</si>
  <si>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</si>
  <si>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</si>
  <si>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</si>
  <si>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</si>
  <si>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</si>
  <si>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</si>
  <si>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</si>
  <si>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</si>
  <si>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</si>
  <si>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</si>
  <si>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</si>
  <si>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</si>
  <si>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</si>
  <si>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</si>
  <si>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</si>
  <si>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</si>
  <si>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</si>
  <si>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</si>
  <si>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</si>
  <si>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</si>
  <si>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</si>
  <si>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</si>
  <si>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</si>
  <si>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</si>
  <si>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</si>
  <si>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</si>
  <si>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</si>
  <si>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</si>
  <si>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</si>
  <si>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</si>
  <si>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</si>
  <si>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</si>
  <si>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</si>
  <si>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</si>
  <si>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</si>
  <si>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</si>
  <si>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</si>
  <si>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</si>
  <si>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</si>
  <si>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</si>
  <si>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</si>
  <si>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</si>
  <si>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</si>
  <si>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</si>
  <si>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</si>
  <si>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</si>
  <si>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</si>
  <si>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</si>
  <si>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</si>
  <si>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</si>
  <si>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</si>
  <si>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</si>
  <si>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</si>
  <si>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</si>
  <si>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</si>
  <si>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</si>
  <si>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</si>
  <si>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</si>
  <si>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</si>
  <si>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</si>
  <si>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</si>
  <si>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</si>
  <si>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</si>
  <si>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</si>
  <si>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</si>
  <si>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</si>
  <si>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</si>
  <si>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</si>
  <si>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</si>
  <si>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</si>
  <si>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</si>
  <si>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</si>
  <si>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</si>
  <si>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</si>
  <si>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</si>
  <si>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</si>
  <si>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</si>
  <si>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</si>
  <si>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</si>
  <si>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</si>
  <si>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</si>
  <si>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</si>
  <si>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</si>
  <si>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</si>
  <si>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</si>
  <si>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</si>
  <si>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</si>
  <si>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</si>
  <si>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</si>
  <si>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</si>
  <si>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</si>
  <si>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</si>
  <si>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</si>
  <si>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</si>
  <si>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</si>
  <si>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</si>
  <si>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</si>
  <si>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</si>
  <si>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</si>
  <si>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</si>
  <si>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</si>
  <si>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</si>
  <si>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</si>
  <si>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</si>
  <si>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</si>
  <si>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</si>
  <si>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</si>
  <si>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</si>
  <si>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</si>
  <si>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</si>
  <si>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</si>
  <si>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</si>
  <si>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</si>
  <si>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</si>
  <si>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</si>
  <si>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</si>
  <si>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</si>
  <si>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</si>
  <si>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</si>
  <si>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</si>
  <si>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</si>
  <si>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</si>
  <si>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</si>
  <si>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</si>
  <si>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</si>
  <si>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</si>
  <si>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</si>
  <si>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</si>
  <si>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</si>
  <si>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</si>
  <si>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</si>
  <si>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</si>
  <si>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</si>
  <si>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</si>
  <si>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</si>
  <si>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</si>
  <si>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</si>
  <si>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</si>
  <si>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</si>
  <si>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</si>
  <si>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</si>
  <si>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</si>
  <si>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</si>
  <si>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</si>
  <si>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</si>
  <si>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</si>
  <si>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</si>
  <si>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</si>
  <si>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</si>
  <si>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</si>
  <si>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</si>
  <si>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</si>
  <si>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</si>
  <si>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</si>
  <si>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</si>
  <si>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</si>
  <si>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</si>
  <si>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</si>
  <si>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</si>
  <si>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</si>
  <si>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</si>
  <si>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</si>
  <si>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</si>
  <si>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</si>
  <si>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</si>
  <si>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</si>
  <si>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</si>
  <si>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</si>
  <si>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</si>
  <si>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</si>
  <si>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</si>
  <si>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</si>
  <si>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</si>
  <si>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</si>
  <si>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</si>
  <si>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</si>
  <si>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</si>
  <si>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</si>
  <si>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</si>
  <si>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</si>
  <si>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</si>
  <si>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</si>
  <si>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</si>
  <si>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</si>
  <si>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</si>
  <si>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</si>
  <si>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</si>
  <si>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</si>
  <si>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</si>
  <si>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</si>
  <si>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</si>
  <si>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</si>
  <si>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</si>
  <si>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</si>
  <si>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</si>
  <si>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</si>
  <si>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</si>
  <si>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</si>
  <si>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</si>
  <si>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</si>
  <si>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</si>
  <si>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</si>
  <si>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</si>
  <si>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</si>
  <si>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</si>
  <si>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</si>
  <si>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</si>
  <si>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</si>
  <si>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</si>
  <si>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</si>
  <si>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</si>
  <si>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</si>
  <si>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</si>
  <si>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</si>
  <si>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</si>
  <si>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</si>
  <si>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</si>
  <si>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</si>
  <si>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</si>
  <si>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</si>
  <si>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</si>
  <si>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</si>
  <si>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</si>
  <si>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</si>
  <si>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</si>
  <si>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</si>
  <si>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</si>
  <si>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</si>
  <si>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</si>
  <si>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</si>
  <si>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</si>
  <si>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</si>
  <si>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</si>
  <si>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</si>
  <si>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</si>
  <si>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</si>
  <si>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</si>
  <si>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</si>
  <si>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</si>
  <si>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</si>
  <si>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</si>
  <si>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</si>
  <si>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</si>
  <si>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</si>
  <si>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</si>
  <si>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</si>
  <si>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</si>
  <si>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</si>
  <si>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</si>
  <si>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</si>
  <si>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</si>
  <si>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</si>
  <si>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</si>
  <si>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</si>
  <si>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</si>
  <si>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</si>
  <si>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</si>
  <si>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</si>
  <si>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</si>
  <si>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</si>
  <si>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</si>
  <si>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</si>
  <si>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</si>
  <si>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</si>
  <si>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</si>
  <si>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</si>
  <si>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</si>
  <si>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</si>
  <si>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</si>
  <si>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</si>
  <si>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</si>
  <si>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</si>
  <si>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</si>
  <si>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</si>
  <si>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</si>
  <si>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</si>
  <si>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</si>
  <si>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</si>
  <si>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</si>
  <si>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</si>
  <si>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</si>
  <si>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</si>
  <si>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</si>
  <si>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</si>
  <si>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</si>
  <si>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</si>
  <si>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</si>
  <si>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</si>
  <si>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</si>
  <si>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</si>
  <si>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</si>
  <si>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</si>
  <si>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</si>
  <si>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</si>
  <si>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</si>
  <si>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</si>
  <si>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</si>
  <si>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</si>
  <si>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</si>
  <si>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</si>
  <si>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</si>
  <si>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</si>
  <si>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</si>
  <si>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</si>
  <si>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</si>
  <si>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</si>
  <si>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</si>
  <si>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</si>
  <si>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</si>
  <si>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</si>
  <si>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</si>
  <si>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</si>
  <si>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</si>
  <si>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</si>
  <si>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</si>
  <si>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</si>
  <si>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</si>
  <si>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</si>
  <si>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</si>
  <si>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</si>
  <si>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</si>
  <si>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</si>
  <si>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</si>
  <si>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</si>
  <si>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</si>
  <si>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</si>
  <si>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</si>
  <si>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</si>
  <si>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</si>
  <si>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</si>
  <si>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</si>
  <si>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</si>
  <si>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</si>
  <si>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</si>
  <si>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</si>
  <si>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</si>
  <si>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</si>
  <si>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</si>
  <si>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</si>
  <si>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</si>
  <si>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</si>
  <si>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</si>
  <si>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</si>
  <si>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</si>
  <si>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</si>
  <si>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</si>
  <si>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</si>
  <si>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</si>
  <si>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</si>
  <si>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</si>
  <si>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</si>
  <si>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</si>
  <si>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</si>
  <si>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</si>
  <si>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</si>
  <si>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</si>
  <si>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</si>
  <si>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</si>
  <si>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</si>
  <si>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</si>
  <si>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</si>
  <si>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</si>
  <si>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</si>
  <si>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</si>
  <si>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</si>
  <si>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</si>
  <si>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</si>
  <si>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</si>
  <si>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</si>
  <si>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</si>
  <si>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</si>
  <si>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</si>
  <si>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</si>
  <si>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</si>
  <si>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</si>
  <si>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</si>
  <si>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</si>
  <si>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</si>
  <si>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</si>
  <si>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</si>
  <si>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</si>
  <si>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</si>
  <si>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</si>
  <si>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</si>
  <si>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</si>
  <si>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</si>
  <si>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</si>
  <si>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</si>
  <si>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</si>
  <si>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</si>
  <si>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</si>
  <si>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</si>
  <si>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</si>
  <si>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</si>
  <si>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</si>
  <si>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</si>
  <si>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</si>
  <si>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</si>
  <si>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</si>
  <si>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</si>
  <si>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</si>
  <si>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</si>
  <si>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</si>
  <si>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</si>
  <si>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</si>
  <si>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</si>
  <si>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</si>
  <si>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</si>
  <si>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</si>
  <si>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</si>
  <si>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</si>
  <si>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</si>
  <si>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</si>
  <si>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</si>
  <si>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</si>
  <si>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</si>
  <si>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</si>
  <si>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</si>
  <si>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</si>
  <si>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</si>
  <si>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</si>
  <si>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</si>
  <si>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</si>
  <si>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</si>
  <si>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</si>
  <si>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</si>
  <si>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</si>
  <si>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</si>
  <si>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</si>
  <si>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</si>
  <si>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</si>
  <si>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</si>
  <si>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</si>
  <si>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</si>
  <si>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</si>
  <si>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</si>
  <si>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</si>
  <si>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</si>
  <si>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</si>
  <si>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</si>
  <si>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</si>
  <si>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</si>
  <si>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</si>
  <si>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</si>
  <si>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</si>
  <si>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</si>
  <si>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</si>
  <si>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</si>
  <si>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</si>
  <si>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</si>
  <si>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</si>
  <si>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</si>
  <si>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</si>
  <si>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</si>
  <si>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</si>
  <si>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</si>
  <si>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</si>
  <si>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</si>
  <si>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</si>
  <si>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</si>
  <si>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</si>
  <si>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</si>
  <si>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</si>
  <si>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</si>
  <si>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</si>
  <si>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</si>
  <si>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</si>
  <si>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</si>
  <si>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</si>
  <si>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</si>
  <si>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</si>
  <si>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</si>
  <si>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</si>
  <si>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</si>
  <si>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</si>
  <si>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</si>
  <si>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</si>
  <si>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</si>
  <si>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</si>
  <si>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</si>
  <si>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</si>
  <si>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</si>
  <si>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</si>
  <si>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</si>
  <si>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</si>
  <si>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</si>
  <si>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</si>
  <si>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</si>
  <si>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</si>
  <si>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</si>
  <si>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</si>
  <si>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</si>
  <si>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</si>
  <si>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</si>
  <si>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</si>
  <si>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</si>
  <si>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</si>
  <si>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</si>
  <si>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</si>
  <si>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</si>
  <si>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</si>
  <si>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</si>
  <si>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</si>
  <si>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</si>
  <si>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</si>
  <si>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</si>
  <si>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</si>
  <si>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</si>
  <si>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</si>
  <si>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</si>
  <si>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</si>
  <si>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</si>
  <si>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</si>
  <si>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</si>
  <si>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</si>
  <si>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</si>
  <si>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</si>
  <si>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</si>
  <si>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</si>
  <si>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</si>
  <si>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</si>
  <si>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</si>
  <si>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</si>
  <si>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</si>
  <si>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</si>
  <si>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</si>
  <si>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</si>
  <si>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</si>
  <si>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</si>
  <si>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</si>
  <si>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</si>
  <si>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</si>
  <si>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</si>
  <si>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</si>
  <si>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</si>
  <si>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</si>
  <si>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</si>
  <si>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</si>
  <si>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</si>
  <si>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</si>
  <si>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</si>
  <si>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</si>
  <si>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</si>
  <si>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</si>
  <si>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</si>
  <si>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</si>
  <si>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</si>
  <si>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</si>
  <si>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</si>
  <si>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</si>
  <si>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</si>
  <si>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</si>
  <si>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</si>
  <si>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</si>
  <si>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</si>
  <si>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</si>
  <si>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</si>
  <si>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</si>
  <si>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</si>
  <si>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</si>
  <si>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</si>
  <si>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</si>
  <si>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</si>
  <si>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</si>
  <si>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</si>
  <si>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</si>
  <si>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</si>
  <si>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</si>
  <si>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</si>
  <si>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</si>
  <si>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</si>
  <si>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</si>
  <si>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</si>
  <si>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</si>
  <si>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</si>
  <si>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</si>
  <si>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</si>
  <si>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</si>
  <si>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</si>
  <si>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</si>
  <si>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</si>
  <si>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</si>
  <si>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</si>
  <si>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</si>
  <si>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</si>
  <si>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</si>
  <si>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</si>
  <si>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</si>
  <si>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</si>
  <si>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</si>
  <si>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</si>
  <si>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</si>
  <si>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</si>
  <si>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</si>
  <si>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</si>
  <si>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</si>
  <si>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</si>
  <si>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</si>
  <si>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</si>
  <si>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</si>
  <si>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</si>
  <si>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</si>
  <si>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</si>
  <si>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</si>
  <si>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</si>
  <si>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</si>
  <si>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</si>
  <si>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</si>
  <si>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</si>
  <si>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</si>
  <si>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</si>
  <si>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</si>
  <si>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</si>
  <si>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</si>
  <si>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</si>
  <si>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</si>
  <si>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</si>
  <si>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</si>
  <si>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</si>
  <si>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</si>
  <si>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</si>
  <si>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</si>
  <si>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</si>
  <si>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</si>
  <si>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</si>
  <si>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</si>
  <si>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</si>
  <si>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</si>
  <si>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</si>
  <si>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</si>
  <si>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</si>
  <si>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</si>
  <si>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</si>
  <si>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</si>
  <si>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</si>
  <si>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</si>
  <si>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</si>
  <si>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</si>
  <si>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</si>
  <si>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</si>
  <si>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</si>
  <si>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</si>
  <si>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</si>
  <si>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</si>
  <si>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</si>
  <si>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</si>
  <si>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</si>
  <si>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</si>
  <si>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</si>
  <si>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</si>
  <si>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</si>
  <si>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</si>
  <si>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</si>
  <si>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</si>
  <si>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</si>
  <si>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</si>
  <si>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</si>
  <si>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</si>
  <si>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</si>
  <si>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</si>
  <si>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</si>
  <si>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</si>
  <si>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</si>
  <si>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</si>
  <si>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</si>
  <si>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</si>
  <si>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</si>
  <si>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</si>
  <si>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</si>
  <si>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</si>
  <si>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</si>
  <si>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</si>
  <si>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</si>
  <si>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</si>
  <si>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</si>
  <si>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</si>
  <si>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</si>
  <si>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</si>
  <si>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</si>
  <si>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</si>
  <si>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</si>
  <si>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</si>
  <si>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</si>
  <si>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</si>
  <si>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</si>
  <si>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</si>
  <si>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</si>
  <si>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</si>
  <si>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</si>
  <si>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</si>
  <si>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</si>
  <si>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</si>
  <si>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</si>
  <si>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</si>
  <si>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</si>
  <si>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</si>
  <si>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</si>
  <si>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</si>
  <si>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</si>
  <si>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</si>
  <si>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</si>
  <si>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</si>
  <si>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</si>
  <si>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</si>
  <si>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</si>
  <si>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</si>
  <si>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</si>
  <si>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</si>
  <si>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</si>
  <si>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</si>
  <si>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</si>
  <si>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</si>
  <si>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</si>
  <si>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</si>
  <si>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</si>
  <si>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</si>
  <si>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</si>
  <si>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</si>
  <si>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</si>
  <si>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</si>
  <si>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</si>
  <si>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</si>
  <si>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</si>
  <si>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</si>
  <si>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</si>
  <si>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</si>
  <si>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</si>
  <si>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</si>
  <si>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</si>
  <si>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</si>
  <si>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</si>
  <si>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</si>
  <si>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</si>
  <si>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</si>
  <si>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</si>
  <si>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</si>
  <si>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</si>
  <si>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</si>
  <si>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</si>
  <si>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</si>
  <si>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</si>
  <si>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</si>
  <si>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</si>
  <si>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</si>
  <si>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</si>
  <si>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</si>
  <si>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</si>
  <si>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</si>
  <si>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</si>
  <si>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</si>
  <si>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</si>
  <si>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</si>
  <si>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</si>
  <si>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</si>
  <si>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</si>
  <si>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</si>
  <si>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</si>
  <si>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</si>
  <si>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</si>
  <si>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</si>
  <si>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</si>
  <si>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</si>
  <si>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</si>
  <si>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</si>
  <si>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</si>
  <si>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</si>
  <si>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</si>
  <si>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</si>
  <si>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</si>
  <si>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</si>
  <si>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</si>
  <si>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</si>
  <si>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</si>
  <si>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</si>
  <si>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</si>
  <si>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</si>
  <si>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</si>
  <si>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</si>
  <si>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</si>
  <si>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</si>
  <si>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</si>
  <si>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</si>
  <si>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</si>
  <si>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</si>
  <si>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</si>
  <si>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</si>
  <si>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</si>
  <si>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</si>
  <si>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</si>
  <si>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</si>
  <si>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</si>
  <si>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</si>
  <si>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</si>
  <si>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</si>
  <si>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</si>
  <si>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</si>
  <si>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</si>
  <si>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</si>
  <si>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</si>
  <si>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</si>
  <si>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</si>
  <si>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</si>
  <si>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</si>
  <si>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</si>
  <si>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</si>
  <si>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</si>
  <si>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</si>
  <si>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</si>
  <si>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</si>
  <si>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</si>
  <si>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</si>
  <si>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</si>
  <si>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</si>
  <si>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</si>
  <si>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</si>
  <si>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</si>
  <si>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</si>
  <si>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</si>
  <si>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</si>
  <si>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</si>
  <si>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</si>
  <si>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</si>
  <si>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</si>
  <si>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</si>
  <si>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</si>
  <si>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</si>
  <si>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</si>
  <si>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</si>
  <si>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</si>
  <si>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</si>
  <si>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</si>
  <si>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</si>
  <si>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</si>
  <si>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</si>
  <si>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</si>
  <si>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</si>
  <si>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</si>
  <si>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</si>
  <si>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</si>
  <si>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</si>
  <si>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</si>
  <si>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</si>
  <si>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</si>
  <si>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</si>
  <si>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</si>
  <si>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</si>
  <si>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</si>
  <si>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</si>
  <si>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</si>
  <si>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</si>
  <si>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</si>
  <si>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</si>
  <si>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</si>
  <si>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</si>
  <si>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</si>
  <si>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</si>
  <si>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</si>
  <si>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</si>
  <si>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</si>
  <si>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</si>
  <si>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</si>
  <si>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</si>
  <si>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</si>
  <si>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</si>
  <si>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</si>
  <si>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</si>
  <si>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</si>
  <si>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</si>
  <si>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</si>
  <si>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</si>
  <si>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</si>
  <si>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</si>
  <si>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</si>
  <si>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</si>
  <si>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</si>
  <si>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</si>
  <si>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</si>
  <si>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</si>
  <si>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</si>
  <si>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</si>
  <si>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</si>
  <si>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</si>
  <si>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</si>
  <si>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</si>
  <si>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</si>
  <si>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</si>
  <si>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</si>
  <si>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</si>
  <si>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</si>
  <si>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</si>
  <si>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</si>
  <si>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</si>
  <si>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</si>
  <si>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</si>
  <si>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</si>
  <si>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</si>
  <si>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</si>
  <si>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</si>
  <si>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</si>
  <si>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</si>
  <si>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</si>
  <si>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</si>
  <si>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</si>
  <si>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</si>
  <si>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</si>
  <si>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</si>
  <si>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</si>
  <si>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</si>
  <si>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</si>
  <si>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</si>
  <si>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</si>
  <si>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</si>
  <si>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</si>
  <si>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</si>
  <si>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</si>
  <si>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</si>
  <si>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</si>
  <si>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</si>
  <si>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</si>
  <si>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</si>
  <si>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</si>
  <si>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</si>
  <si>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</si>
  <si>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</si>
  <si>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</si>
  <si>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</si>
  <si>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</si>
  <si>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</si>
  <si>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</si>
  <si>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</si>
  <si>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</si>
  <si>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</si>
  <si>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</si>
  <si>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</si>
  <si>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</si>
  <si>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</si>
  <si>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</si>
  <si>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</si>
  <si>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</si>
  <si>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</si>
  <si>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</si>
  <si>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</si>
  <si>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</si>
  <si>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</si>
  <si>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</si>
  <si>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</si>
  <si>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</si>
  <si>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</si>
  <si>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</si>
  <si>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</si>
  <si>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</si>
  <si>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</si>
  <si>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</si>
  <si>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</si>
  <si>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</si>
  <si>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</si>
  <si>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</si>
  <si>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</si>
  <si>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</si>
  <si>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</si>
  <si>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</si>
  <si>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</si>
  <si>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</si>
  <si>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</si>
  <si>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</si>
  <si>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</si>
  <si>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</si>
  <si>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</si>
  <si>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</si>
  <si>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</si>
  <si>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</si>
  <si>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</si>
  <si>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</si>
  <si>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</si>
  <si>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</si>
  <si>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</si>
  <si>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</si>
  <si>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</si>
  <si>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</si>
  <si>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</si>
  <si>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</si>
  <si>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</si>
  <si>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</si>
  <si>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</si>
  <si>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</si>
  <si>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</si>
  <si>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</si>
  <si>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</si>
  <si>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</si>
  <si>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</si>
  <si>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</si>
  <si>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</si>
  <si>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</si>
  <si>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</si>
  <si>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</si>
  <si>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</si>
  <si>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</si>
  <si>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</si>
  <si>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</si>
  <si>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</si>
  <si>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</si>
  <si>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</si>
  <si>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</si>
  <si>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</si>
  <si>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</si>
  <si>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</si>
  <si>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</si>
  <si>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</si>
  <si>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</si>
  <si>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</si>
  <si>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</si>
  <si>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</si>
  <si>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</si>
  <si>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</si>
  <si>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</si>
  <si>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</si>
  <si>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</si>
  <si>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</si>
  <si>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</si>
  <si>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</si>
  <si>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</si>
  <si>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</si>
  <si>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</si>
  <si>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</si>
  <si>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</si>
  <si>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</si>
  <si>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</si>
  <si>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</si>
  <si>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</si>
  <si>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</si>
  <si>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</si>
  <si>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</si>
  <si>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</si>
  <si>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</si>
  <si>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</si>
  <si>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</si>
  <si>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</si>
  <si>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</si>
  <si>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</si>
  <si>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</si>
  <si>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</si>
  <si>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</si>
  <si>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</si>
  <si>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</si>
  <si>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</si>
  <si>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</si>
  <si>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</si>
  <si>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</si>
  <si>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</si>
  <si>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</si>
  <si>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</si>
  <si>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</si>
  <si>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</si>
  <si>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</si>
  <si>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</si>
  <si>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</si>
  <si>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</si>
  <si>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</si>
  <si>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</si>
  <si>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</si>
  <si>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</si>
  <si>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</si>
  <si>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</si>
  <si>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</si>
  <si>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</si>
  <si>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</si>
  <si>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</si>
  <si>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</si>
  <si>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</si>
  <si>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</si>
  <si>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</si>
  <si>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</si>
  <si>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</si>
  <si>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</si>
  <si>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</si>
  <si>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</si>
  <si>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</si>
  <si>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</si>
  <si>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</si>
  <si>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</si>
  <si>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</si>
  <si>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</si>
  <si>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</si>
  <si>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</si>
  <si>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</si>
  <si>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</si>
  <si>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</si>
  <si>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</si>
  <si>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</si>
  <si>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</si>
  <si>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</si>
  <si>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</si>
  <si>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</si>
  <si>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</si>
  <si>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</si>
  <si>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</si>
  <si>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</si>
  <si>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</si>
  <si>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</si>
  <si>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</si>
  <si>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</si>
  <si>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</si>
  <si>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</si>
  <si>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</si>
  <si>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</si>
  <si>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</si>
  <si>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</si>
  <si>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</si>
  <si>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</si>
  <si>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</si>
  <si>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</si>
  <si>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</si>
  <si>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</si>
  <si>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</si>
  <si>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</si>
  <si>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</si>
  <si>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</si>
  <si>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</si>
  <si>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</si>
  <si>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</si>
  <si>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</si>
  <si>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</si>
  <si>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</si>
  <si>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</si>
  <si>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</si>
  <si>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</si>
  <si>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</si>
  <si>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</si>
  <si>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</si>
  <si>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</si>
  <si>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</si>
  <si>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</si>
  <si>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</si>
  <si>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</si>
  <si>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</si>
  <si>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</si>
  <si>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</si>
  <si>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</si>
  <si>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</si>
  <si>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</si>
  <si>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</si>
  <si>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</si>
  <si>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</si>
  <si>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</si>
  <si>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</si>
  <si>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</si>
  <si>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</si>
  <si>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</si>
  <si>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</si>
  <si>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</si>
  <si>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</si>
  <si>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</si>
  <si>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</si>
  <si>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</si>
  <si>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</si>
  <si>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</si>
  <si>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</si>
  <si>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</si>
  <si>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</si>
  <si>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</si>
  <si>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</si>
  <si>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</si>
  <si>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</si>
  <si>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</si>
  <si>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</si>
  <si>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</si>
  <si>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</si>
  <si>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</si>
  <si>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</si>
  <si>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</si>
  <si>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</si>
  <si>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</si>
  <si>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</si>
  <si>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</si>
  <si>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</si>
  <si>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</si>
  <si>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</si>
  <si>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</si>
  <si>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</si>
  <si>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</si>
  <si>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</si>
  <si>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</si>
  <si>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</si>
  <si>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</si>
  <si>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</si>
  <si>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</si>
  <si>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</si>
  <si>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</si>
  <si>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</si>
  <si>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</si>
  <si>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</si>
  <si>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</si>
  <si>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</si>
  <si>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</si>
  <si>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</si>
  <si>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</si>
  <si>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</si>
  <si>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</si>
  <si>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</si>
  <si>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</si>
  <si>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</si>
  <si>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</si>
  <si>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</si>
  <si>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</si>
  <si>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</si>
  <si>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</si>
  <si>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</si>
  <si>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</si>
  <si>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</si>
  <si>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</si>
  <si>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</si>
  <si>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</si>
  <si>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</si>
  <si>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</si>
  <si>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</si>
  <si>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</si>
  <si>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</si>
  <si>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</si>
  <si>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</si>
  <si>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</si>
  <si>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</si>
  <si>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</si>
  <si>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</si>
  <si>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</si>
  <si>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</si>
  <si>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</si>
  <si>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</si>
  <si>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</si>
  <si>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</si>
  <si>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</si>
  <si>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</si>
  <si>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</si>
  <si>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</si>
  <si>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</si>
  <si>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</si>
  <si>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</si>
  <si>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</si>
  <si>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</si>
  <si>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</si>
  <si>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</si>
  <si>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</si>
  <si>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</si>
  <si>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</si>
  <si>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</si>
  <si>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</si>
  <si>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</si>
  <si>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</si>
  <si>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</si>
  <si>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</si>
  <si>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</si>
  <si>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</si>
  <si>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</si>
  <si>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</si>
  <si>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</si>
  <si>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</si>
  <si>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</si>
  <si>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</si>
  <si>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</si>
  <si>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</si>
  <si>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</si>
  <si>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</si>
  <si>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</si>
  <si>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</si>
  <si>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</si>
  <si>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</si>
  <si>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</si>
  <si>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</si>
  <si>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</si>
  <si>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</si>
  <si>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</si>
  <si>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</si>
  <si>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</si>
  <si>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</si>
  <si>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</si>
  <si>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</si>
  <si>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</si>
  <si>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</si>
  <si>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</si>
  <si>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</si>
  <si>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</si>
  <si>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</si>
  <si>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</si>
  <si>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</si>
  <si>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</si>
  <si>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</si>
  <si>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</si>
  <si>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</si>
  <si>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</si>
  <si>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</si>
  <si>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</si>
  <si>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</si>
  <si>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</si>
  <si>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</si>
  <si>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</si>
  <si>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</si>
  <si>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</si>
  <si>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</si>
  <si>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</si>
  <si>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</si>
  <si>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</si>
  <si>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</si>
  <si>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</si>
  <si>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</si>
  <si>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</si>
  <si>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</si>
  <si>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</si>
  <si>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</si>
  <si>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</si>
  <si>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</si>
  <si>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</si>
  <si>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</si>
  <si>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</si>
  <si>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</si>
  <si>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</si>
  <si>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</si>
  <si>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</si>
  <si>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</si>
  <si>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</si>
  <si>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</si>
  <si>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</si>
  <si>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</si>
  <si>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</si>
  <si>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</si>
  <si>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</si>
  <si>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</si>
  <si>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</si>
  <si>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</si>
  <si>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</si>
  <si>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</si>
  <si>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</si>
  <si>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</si>
  <si>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</si>
  <si>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</si>
  <si>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</si>
  <si>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</si>
  <si>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</si>
  <si>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</si>
  <si>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</si>
  <si>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</si>
  <si>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</si>
  <si>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</si>
  <si>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</si>
  <si>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</si>
  <si>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</si>
  <si>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</si>
  <si>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</si>
  <si>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</si>
  <si>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</si>
  <si>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</si>
  <si>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</si>
  <si>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</si>
  <si>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</si>
  <si>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</si>
  <si>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</si>
  <si>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</si>
  <si>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</si>
  <si>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</si>
  <si>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</si>
  <si>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</si>
  <si>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</si>
  <si>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</si>
  <si>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</si>
  <si>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</si>
  <si>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</si>
  <si>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</si>
  <si>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</si>
  <si>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</si>
  <si>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</si>
  <si>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</si>
  <si>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</si>
  <si>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</si>
  <si>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</si>
  <si>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</si>
  <si>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</si>
  <si>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</si>
  <si>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</si>
  <si>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</si>
  <si>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</si>
  <si>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</si>
  <si>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</si>
  <si>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</si>
  <si>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</si>
  <si>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</si>
  <si>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</si>
  <si>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</si>
  <si>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</si>
  <si>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</si>
  <si>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</si>
  <si>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</si>
  <si>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</si>
  <si>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</si>
  <si>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</si>
  <si>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</si>
  <si>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</si>
  <si>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</si>
  <si>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</si>
  <si>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</si>
  <si>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</si>
  <si>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</si>
  <si>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</si>
  <si>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</si>
  <si>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</si>
  <si>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</si>
  <si>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</si>
  <si>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</si>
  <si>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</si>
  <si>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</si>
  <si>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</si>
  <si>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</si>
  <si>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</si>
  <si>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</si>
  <si>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</si>
  <si>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</si>
  <si>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</si>
  <si>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</si>
  <si>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</si>
  <si>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</si>
  <si>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</si>
  <si>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</si>
  <si>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</si>
  <si>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</si>
  <si>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</si>
  <si>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</si>
  <si>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</si>
  <si>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</si>
  <si>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</si>
  <si>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</si>
  <si>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</si>
  <si>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</si>
  <si>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</si>
  <si>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</si>
  <si>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</si>
  <si>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</si>
  <si>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</si>
  <si>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</si>
  <si>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</si>
  <si>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</si>
  <si>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</si>
  <si>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</si>
  <si>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</si>
  <si>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</si>
  <si>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</si>
  <si>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</si>
  <si>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</si>
  <si>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</si>
  <si>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</si>
  <si>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</si>
  <si>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</si>
  <si>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</si>
  <si>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</si>
  <si>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</si>
  <si>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</si>
  <si>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</si>
  <si>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</si>
  <si>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</si>
  <si>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</si>
  <si>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</si>
  <si>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</si>
  <si>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</si>
  <si>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</si>
  <si>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</si>
  <si>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</si>
  <si>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</si>
  <si>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</si>
  <si>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</si>
  <si>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</si>
  <si>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</si>
  <si>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</si>
  <si>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</si>
  <si>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</si>
  <si>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</si>
  <si>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</si>
  <si>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</si>
  <si>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</si>
  <si>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</si>
  <si>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</si>
  <si>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</si>
  <si>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</si>
  <si>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</si>
  <si>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</si>
  <si>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</si>
  <si>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</si>
  <si>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</si>
  <si>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</si>
  <si>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</si>
  <si>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</si>
  <si>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</si>
  <si>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</si>
  <si>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</si>
  <si>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</si>
  <si>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</si>
  <si>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</si>
  <si>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</si>
  <si>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</si>
  <si>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</si>
  <si>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</si>
  <si>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</si>
  <si>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</si>
  <si>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</si>
  <si>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</si>
  <si>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</si>
  <si>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</si>
  <si>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</si>
  <si>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</si>
  <si>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</si>
  <si>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</si>
  <si>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</si>
  <si>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</si>
  <si>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</si>
  <si>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</si>
  <si>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</si>
  <si>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</si>
  <si>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</si>
  <si>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</si>
  <si>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</si>
  <si>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</si>
  <si>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</si>
  <si>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</si>
  <si>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</si>
  <si>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</si>
  <si>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</si>
  <si>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</si>
  <si>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</si>
  <si>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</si>
  <si>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</si>
  <si>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</si>
  <si>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</si>
  <si>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</si>
  <si>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</si>
  <si>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</si>
  <si>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</si>
  <si>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</si>
  <si>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</si>
  <si>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</si>
  <si>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</si>
  <si>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</si>
  <si>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</si>
  <si>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</si>
  <si>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</si>
  <si>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</si>
  <si>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</si>
  <si>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</si>
  <si>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</si>
  <si>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</si>
  <si>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</si>
  <si>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</si>
  <si>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</si>
  <si>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</si>
  <si>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</si>
  <si>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</si>
  <si>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</si>
  <si>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</si>
  <si>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</si>
  <si>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</si>
  <si>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</si>
  <si>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</si>
  <si>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</si>
  <si>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</si>
  <si>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</si>
  <si>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</si>
  <si>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</si>
  <si>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</si>
  <si>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</si>
  <si>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</si>
  <si>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</si>
  <si>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</si>
  <si>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</si>
  <si>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</si>
  <si>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</si>
  <si>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</si>
  <si>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</si>
  <si>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</si>
  <si>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</si>
  <si>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</si>
  <si>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</si>
  <si>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</si>
  <si>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</si>
  <si>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</si>
  <si>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</si>
  <si>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</si>
  <si>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</si>
  <si>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</si>
  <si>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</si>
  <si>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</si>
  <si>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</si>
  <si>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</si>
  <si>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</si>
  <si>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</si>
  <si>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</si>
  <si>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</si>
  <si>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</si>
  <si>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</si>
  <si>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</si>
  <si>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</si>
  <si>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</si>
  <si>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</si>
  <si>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</si>
  <si>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</si>
  <si>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</si>
  <si>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</si>
  <si>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</si>
  <si>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</si>
  <si>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</si>
  <si>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</si>
  <si>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</si>
  <si>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</si>
  <si>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</si>
  <si>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</si>
  <si>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</si>
  <si>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</si>
  <si>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</si>
  <si>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</si>
  <si>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</si>
  <si>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</si>
  <si>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</si>
  <si>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</si>
  <si>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</si>
  <si>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</si>
  <si>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</si>
  <si>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</si>
  <si>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</si>
  <si>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</si>
  <si>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</si>
  <si>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</si>
  <si>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</si>
  <si>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</si>
  <si>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</si>
  <si>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</si>
  <si>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</si>
  <si>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</si>
  <si>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</si>
  <si>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</si>
  <si>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</si>
  <si>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</si>
  <si>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</si>
  <si>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</si>
  <si>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</si>
  <si>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</si>
  <si>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</si>
  <si>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</si>
  <si>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</si>
  <si>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</si>
  <si>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</si>
  <si>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</si>
  <si>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</si>
  <si>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</si>
  <si>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</si>
  <si>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</si>
  <si>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</si>
  <si>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</si>
  <si>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</si>
  <si>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</si>
  <si>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</si>
  <si>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</si>
  <si>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</si>
  <si>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</si>
  <si>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</si>
  <si>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</si>
  <si>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</si>
  <si>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</si>
  <si>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</si>
  <si>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</si>
  <si>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</si>
  <si>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</si>
  <si>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</si>
  <si>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</si>
  <si>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</si>
  <si>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</si>
  <si>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</si>
  <si>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</si>
  <si>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</si>
  <si>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</si>
  <si>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</si>
  <si>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</si>
  <si>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</si>
  <si>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</si>
  <si>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</si>
  <si>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</si>
  <si>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</si>
  <si>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</si>
  <si>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</si>
  <si>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</si>
  <si>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</si>
  <si>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</si>
  <si>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</si>
  <si>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</si>
  <si>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</si>
  <si>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</si>
  <si>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</si>
  <si>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</si>
  <si>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</si>
  <si>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</si>
  <si>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</si>
  <si>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</si>
  <si>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</si>
  <si>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</si>
  <si>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</si>
  <si>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</si>
  <si>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</si>
  <si>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</si>
  <si>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</si>
  <si>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</si>
  <si>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</si>
  <si>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</si>
  <si>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</si>
  <si>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</si>
  <si>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</si>
  <si>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</si>
  <si>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</si>
  <si>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</si>
  <si>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</si>
  <si>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</si>
  <si>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</si>
  <si>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</si>
  <si>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</si>
  <si>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</si>
  <si>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</si>
  <si>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</si>
  <si>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</si>
  <si>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</si>
  <si>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</si>
  <si>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</si>
  <si>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</si>
  <si>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</si>
  <si>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</si>
  <si>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</si>
  <si>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</si>
  <si>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</si>
  <si>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</si>
  <si>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</si>
  <si>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</si>
  <si>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</si>
  <si>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</si>
  <si>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</si>
  <si>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</si>
  <si>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</si>
  <si>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</si>
  <si>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</si>
  <si>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</si>
  <si>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</si>
  <si>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</si>
  <si>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</si>
  <si>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</si>
  <si>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</si>
  <si>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</si>
  <si>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</si>
  <si>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</si>
  <si>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</si>
  <si>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</si>
  <si>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</si>
  <si>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</si>
  <si>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</si>
  <si>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</si>
  <si>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</si>
  <si>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</si>
  <si>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</si>
  <si>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</si>
  <si>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</si>
  <si>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</si>
  <si>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</si>
  <si>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</si>
  <si>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</si>
  <si>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</si>
  <si>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</si>
  <si>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</si>
  <si>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</si>
  <si>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</si>
  <si>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</si>
  <si>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</si>
  <si>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</si>
  <si>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</si>
  <si>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</si>
  <si>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</si>
  <si>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</si>
  <si>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</si>
  <si>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</si>
  <si>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</si>
  <si>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</si>
  <si>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</si>
  <si>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</si>
  <si>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</si>
  <si>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</si>
  <si>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</si>
  <si>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</si>
  <si>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</si>
  <si>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</si>
  <si>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</si>
  <si>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</si>
  <si>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</si>
  <si>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</si>
  <si>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</si>
  <si>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</si>
  <si>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</si>
  <si>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</si>
  <si>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</si>
  <si>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</si>
  <si>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</si>
  <si>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</si>
  <si>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</si>
  <si>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</si>
  <si>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</si>
  <si>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</si>
  <si>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</si>
  <si>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</si>
  <si>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</si>
  <si>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</si>
  <si>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</si>
  <si>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</si>
  <si>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</si>
  <si>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</si>
  <si>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</si>
  <si>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</si>
  <si>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</si>
  <si>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</si>
  <si>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</si>
  <si>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</si>
  <si>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</si>
  <si>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</si>
  <si>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</si>
  <si>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</si>
  <si>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</si>
  <si>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</si>
  <si>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</si>
  <si>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</si>
  <si>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</si>
  <si>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</si>
  <si>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</si>
  <si>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</si>
  <si>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</si>
  <si>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</si>
  <si>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</si>
  <si>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</si>
  <si>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</si>
  <si>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</si>
  <si>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</si>
  <si>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</si>
  <si>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</si>
  <si>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</si>
  <si>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</si>
  <si>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</si>
  <si>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</si>
  <si>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</si>
  <si>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</si>
  <si>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</si>
  <si>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</si>
  <si>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</si>
  <si>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</si>
  <si>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</si>
  <si>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</si>
  <si>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</si>
  <si>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</si>
  <si>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</si>
  <si>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</si>
  <si>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</si>
  <si>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</si>
  <si>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</si>
  <si>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</si>
  <si>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</si>
  <si>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</si>
  <si>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</si>
  <si>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</si>
  <si>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</si>
  <si>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</si>
  <si>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</si>
  <si>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</si>
  <si>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</si>
  <si>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</si>
  <si>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</si>
  <si>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</si>
  <si>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</si>
  <si>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</si>
  <si>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</si>
  <si>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</si>
  <si>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</si>
  <si>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</si>
  <si>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</si>
  <si>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</si>
  <si>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</si>
  <si>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</si>
  <si>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</si>
  <si>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</si>
  <si>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</si>
  <si>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</si>
  <si>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</si>
  <si>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</si>
  <si>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</si>
  <si>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</si>
  <si>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</si>
  <si>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</si>
  <si>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</si>
  <si>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</si>
  <si>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</si>
  <si>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</si>
  <si>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</si>
  <si>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</si>
  <si>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</si>
  <si>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</si>
  <si>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</si>
  <si>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</si>
  <si>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</si>
  <si>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</si>
  <si>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</si>
  <si>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</si>
  <si>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</si>
  <si>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</si>
  <si>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</si>
  <si>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</si>
  <si>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</si>
  <si>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</si>
  <si>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</si>
  <si>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</si>
  <si>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</si>
  <si>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</si>
  <si>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</si>
  <si>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</si>
  <si>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</si>
  <si>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</si>
  <si>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</si>
  <si>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</si>
  <si>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</si>
  <si>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</si>
  <si>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</si>
  <si>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</si>
  <si>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</si>
  <si>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</si>
  <si>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</si>
  <si>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</si>
  <si>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</si>
  <si>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</si>
  <si>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</si>
  <si>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</si>
  <si>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</si>
  <si>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</si>
  <si>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</si>
  <si>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</si>
  <si>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</si>
  <si>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</si>
  <si>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</si>
  <si>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</si>
  <si>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</si>
  <si>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</si>
  <si>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</si>
  <si>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</si>
  <si>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</si>
  <si>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</si>
  <si>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</si>
  <si>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</si>
  <si>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</si>
  <si>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</si>
  <si>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</si>
  <si>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</si>
  <si>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</si>
  <si>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</si>
  <si>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</si>
  <si>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</si>
  <si>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</si>
  <si>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</si>
  <si>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</si>
  <si>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</si>
  <si>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</si>
  <si>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</si>
  <si>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</si>
  <si>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</si>
  <si>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</si>
  <si>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</si>
  <si>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</si>
  <si>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</si>
  <si>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</si>
  <si>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</si>
  <si>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</si>
  <si>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</si>
  <si>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</si>
  <si>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</si>
  <si>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</si>
  <si>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</si>
  <si>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</si>
  <si>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</si>
  <si>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</si>
  <si>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</si>
  <si>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</si>
  <si>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</si>
  <si>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</si>
  <si>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</si>
  <si>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</si>
  <si>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</si>
  <si>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</si>
  <si>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</si>
  <si>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</si>
  <si>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</si>
  <si>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</si>
  <si>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</si>
  <si>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</si>
  <si>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</si>
  <si>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</si>
  <si>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</si>
  <si>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</si>
  <si>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</si>
  <si>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</si>
  <si>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</si>
  <si>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</si>
  <si>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</si>
  <si>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</si>
  <si>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</si>
  <si>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</si>
  <si>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</si>
  <si>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</si>
  <si>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</si>
  <si>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</si>
  <si>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</si>
  <si>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</si>
  <si>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</si>
  <si>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</si>
  <si>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</si>
  <si>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</si>
  <si>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</si>
  <si>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</si>
  <si>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</si>
  <si>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</si>
  <si>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</si>
  <si>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</si>
  <si>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</si>
  <si>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</si>
  <si>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</si>
  <si>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</si>
  <si>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</si>
  <si>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</si>
  <si>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</si>
  <si>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</si>
  <si>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</si>
  <si>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</si>
  <si>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</si>
  <si>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</si>
  <si>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</si>
  <si>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</si>
  <si>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</si>
  <si>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</si>
  <si>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</si>
  <si>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</si>
  <si>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</si>
  <si>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</si>
  <si>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</si>
  <si>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</si>
  <si>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</si>
  <si>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</si>
  <si>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</si>
  <si>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</si>
  <si>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</si>
  <si>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</si>
  <si>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</si>
  <si>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</si>
  <si>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</si>
  <si>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</si>
  <si>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</si>
  <si>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</si>
  <si>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</si>
  <si>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</si>
  <si>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</si>
  <si>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</si>
  <si>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</si>
  <si>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</si>
  <si>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</si>
  <si>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</si>
  <si>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</si>
  <si>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</si>
  <si>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</si>
  <si>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</si>
  <si>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</si>
  <si>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</si>
  <si>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</si>
  <si>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</si>
  <si>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</si>
  <si>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</si>
  <si>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</si>
  <si>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</si>
  <si>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</si>
  <si>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</si>
  <si>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</si>
  <si>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</si>
  <si>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</si>
  <si>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</si>
  <si>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</si>
  <si>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</si>
  <si>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</si>
  <si>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</si>
  <si>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</si>
  <si>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</si>
  <si>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</si>
  <si>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</si>
  <si>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</si>
  <si>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</si>
  <si>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</si>
  <si>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</si>
  <si>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</si>
  <si>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</si>
  <si>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</si>
  <si>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</si>
  <si>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</si>
  <si>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</si>
  <si>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</si>
  <si>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</si>
  <si>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</si>
  <si>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</si>
  <si>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</si>
  <si>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</si>
  <si>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</si>
  <si>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</si>
  <si>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</si>
  <si>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</si>
  <si>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</si>
  <si>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</si>
  <si>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</si>
  <si>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</si>
  <si>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</si>
  <si>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</si>
  <si>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</si>
  <si>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</si>
  <si>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</si>
  <si>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</si>
  <si>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</si>
  <si>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</si>
  <si>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</si>
  <si>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</si>
  <si>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</si>
  <si>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</si>
  <si>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</si>
  <si>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</si>
  <si>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</si>
  <si>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</si>
  <si>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</si>
  <si>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</si>
  <si>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</si>
  <si>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</si>
  <si>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</si>
  <si>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</si>
  <si>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</si>
  <si>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</si>
  <si>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</si>
  <si>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</si>
  <si>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</si>
  <si>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</si>
  <si>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</si>
  <si>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</si>
  <si>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</si>
  <si>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</si>
  <si>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</si>
  <si>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</si>
  <si>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</si>
  <si>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</si>
  <si>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</si>
  <si>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</si>
  <si>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</si>
  <si>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</si>
  <si>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</si>
  <si>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</si>
  <si>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</si>
  <si>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</si>
  <si>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</si>
  <si>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</si>
  <si>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</si>
  <si>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</si>
  <si>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</si>
  <si>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</si>
  <si>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</si>
  <si>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</si>
  <si>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</si>
  <si>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</si>
  <si>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</si>
  <si>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</si>
  <si>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</si>
  <si>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</si>
  <si>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</si>
  <si>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</si>
  <si>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</si>
  <si>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</si>
  <si>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</si>
  <si>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</si>
  <si>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</si>
  <si>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</si>
  <si>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</si>
  <si>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</si>
  <si>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</si>
  <si>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</si>
  <si>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</si>
  <si>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</si>
  <si>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</si>
  <si>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</si>
  <si>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</si>
  <si>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</si>
  <si>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</si>
  <si>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</si>
  <si>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</si>
  <si>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</si>
  <si>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</si>
  <si>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</si>
  <si>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</si>
  <si>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</si>
  <si>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</si>
  <si>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</si>
  <si>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</si>
  <si>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</si>
  <si>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</si>
  <si>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</si>
  <si>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</si>
  <si>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</si>
  <si>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</si>
  <si>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</si>
  <si>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</si>
  <si>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</si>
  <si>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</si>
  <si>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</si>
  <si>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</si>
  <si>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</si>
  <si>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</si>
  <si>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</si>
  <si>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</si>
  <si>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</si>
  <si>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</si>
  <si>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</si>
  <si>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</si>
  <si>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</si>
  <si>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</si>
  <si>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</si>
  <si>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</si>
  <si>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</si>
  <si>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</si>
  <si>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</si>
  <si>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</si>
  <si>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</si>
  <si>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</si>
  <si>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</si>
  <si>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</si>
  <si>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</si>
  <si>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</si>
  <si>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</si>
  <si>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</si>
  <si>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</si>
  <si>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</si>
  <si>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</si>
  <si>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</si>
  <si>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</si>
  <si>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</si>
  <si>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</si>
  <si>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</si>
  <si>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</si>
  <si>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</si>
  <si>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</si>
  <si>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</si>
  <si>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</si>
  <si>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</si>
  <si>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</si>
  <si>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</si>
  <si>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</si>
  <si>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</si>
  <si>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</si>
  <si>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</si>
  <si>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</si>
  <si>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</si>
  <si>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</si>
  <si>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</si>
  <si>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</si>
  <si>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</si>
  <si>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</si>
  <si>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</si>
  <si>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</si>
  <si>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</si>
  <si>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</si>
  <si>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</si>
  <si>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</si>
  <si>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</si>
  <si>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</si>
  <si>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</si>
  <si>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</si>
  <si>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</si>
  <si>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</si>
  <si>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</si>
  <si>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</si>
  <si>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</si>
  <si>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</si>
  <si>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</si>
  <si>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</si>
  <si>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</si>
  <si>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</si>
  <si>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</si>
  <si>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</si>
  <si>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</si>
  <si>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</si>
  <si>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</si>
  <si>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</si>
  <si>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</si>
  <si>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</si>
  <si>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</si>
  <si>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</si>
  <si>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</si>
  <si>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</si>
  <si>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</si>
  <si>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</si>
  <si>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</si>
  <si>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</si>
  <si>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</si>
  <si>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</si>
  <si>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</si>
  <si>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</si>
  <si>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</si>
  <si>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</si>
  <si>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</si>
  <si>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</si>
  <si>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</si>
  <si>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</si>
  <si>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</si>
  <si>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</si>
  <si>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</si>
  <si>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</si>
  <si>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</si>
  <si>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</si>
  <si>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</si>
  <si>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</si>
  <si>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</si>
  <si>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</si>
  <si>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</si>
  <si>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</si>
  <si>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</si>
  <si>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</si>
  <si>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</si>
  <si>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</si>
  <si>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</si>
  <si>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</si>
  <si>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</si>
  <si>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</si>
  <si>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</si>
  <si>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</si>
  <si>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</si>
  <si>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</si>
  <si>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</si>
  <si>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</si>
  <si>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</si>
  <si>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</si>
  <si>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</si>
  <si>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</si>
  <si>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</si>
  <si>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</si>
  <si>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</si>
  <si>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</si>
  <si>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</si>
  <si>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</si>
  <si>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</si>
  <si>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</si>
  <si>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</si>
  <si>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</si>
  <si>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</si>
  <si>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</si>
  <si>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</si>
  <si>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</si>
  <si>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</si>
  <si>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</si>
  <si>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</si>
  <si>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</si>
  <si>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</si>
  <si>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</si>
  <si>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</si>
  <si>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</si>
  <si>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</si>
  <si>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</si>
  <si>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</si>
  <si>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</si>
  <si>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</si>
  <si>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</si>
  <si>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</si>
  <si>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</si>
  <si>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</si>
  <si>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</si>
  <si>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</si>
  <si>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</si>
  <si>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</si>
  <si>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</si>
  <si>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</si>
  <si>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</si>
  <si>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</si>
  <si>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</si>
  <si>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</si>
  <si>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</si>
  <si>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</si>
  <si>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</si>
  <si>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</si>
  <si>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</si>
  <si>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</si>
  <si>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</si>
  <si>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</si>
  <si>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</si>
  <si>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</si>
  <si>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</si>
  <si>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</si>
  <si>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</si>
  <si>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</si>
  <si>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</si>
  <si>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</si>
  <si>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</si>
  <si>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</si>
  <si>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</si>
  <si>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</si>
  <si>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</si>
  <si>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</si>
  <si>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</si>
  <si>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</si>
  <si>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</si>
  <si>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</si>
  <si>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</si>
  <si>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</si>
  <si>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</si>
  <si>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</si>
  <si>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</si>
  <si>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</si>
  <si>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</si>
  <si>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</si>
  <si>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</si>
  <si>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</si>
  <si>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</si>
  <si>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</si>
  <si>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</si>
  <si>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</si>
  <si>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</si>
  <si>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</si>
  <si>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</si>
  <si>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</si>
  <si>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</si>
  <si>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</si>
  <si>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</si>
  <si>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</si>
  <si>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</si>
  <si>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</si>
  <si>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</si>
  <si>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</si>
  <si>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</si>
  <si>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</si>
  <si>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</si>
  <si>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</si>
  <si>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</si>
  <si>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</si>
  <si>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</si>
  <si>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</si>
  <si>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</si>
  <si>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</si>
  <si>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</si>
  <si>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</si>
  <si>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</si>
  <si>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</si>
  <si>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</si>
  <si>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</si>
  <si>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</si>
  <si>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</si>
  <si>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</si>
  <si>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</si>
  <si>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</si>
  <si>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</si>
  <si>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</si>
  <si>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</si>
  <si>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</si>
  <si>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</si>
  <si>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</si>
  <si>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</si>
  <si>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</si>
  <si>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</si>
  <si>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</si>
  <si>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</si>
  <si>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</si>
  <si>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</si>
  <si>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</si>
  <si>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</si>
  <si>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</si>
  <si>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</si>
  <si>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</si>
  <si>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</si>
  <si>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</si>
  <si>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</si>
  <si>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</si>
  <si>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</si>
  <si>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</si>
  <si>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</si>
  <si>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</si>
  <si>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</si>
  <si>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</si>
  <si>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</si>
  <si>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</si>
  <si>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</si>
  <si>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</si>
  <si>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</si>
  <si>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</si>
  <si>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</si>
  <si>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</si>
  <si>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</si>
  <si>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</si>
  <si>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</si>
  <si>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</si>
  <si>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</si>
  <si>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</si>
  <si>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</si>
  <si>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</si>
  <si>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</si>
  <si>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</si>
  <si>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</si>
  <si>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</si>
  <si>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</si>
  <si>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</si>
  <si>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</si>
  <si>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</si>
  <si>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</si>
  <si>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</si>
  <si>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</si>
  <si>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</si>
  <si>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</si>
  <si>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</si>
  <si>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</si>
  <si>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</si>
  <si>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</si>
  <si>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</si>
  <si>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</si>
  <si>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</si>
  <si>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</si>
  <si>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</si>
  <si>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</si>
  <si>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</si>
  <si>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</si>
  <si>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</si>
  <si>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</si>
  <si>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</si>
  <si>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</si>
  <si>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</si>
  <si>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</si>
  <si>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</si>
  <si>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</si>
  <si>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</si>
  <si>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</si>
  <si>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</si>
  <si>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</si>
  <si>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</si>
  <si>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</si>
  <si>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</si>
  <si>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</si>
  <si>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</si>
  <si>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</si>
  <si>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</si>
  <si>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</si>
  <si>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</si>
  <si>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</si>
  <si>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</si>
  <si>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</si>
  <si>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</si>
  <si>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</si>
  <si>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</si>
  <si>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</si>
  <si>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</si>
  <si>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</si>
  <si>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</si>
  <si>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</si>
  <si>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</si>
  <si>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</si>
  <si>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</si>
  <si>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</si>
  <si>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</si>
  <si>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</si>
  <si>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</si>
  <si>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</si>
  <si>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</si>
  <si>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</si>
  <si>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</si>
  <si>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</si>
  <si>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</si>
  <si>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</si>
  <si>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</si>
  <si>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</si>
  <si>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</si>
  <si>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</si>
  <si>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</si>
  <si>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</si>
  <si>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</si>
  <si>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</si>
  <si>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</si>
  <si>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</si>
  <si>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</si>
  <si>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</si>
  <si>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</si>
  <si>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</si>
  <si>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</si>
  <si>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</si>
  <si>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</si>
  <si>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</si>
  <si>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</si>
  <si>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</si>
  <si>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</si>
  <si>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</si>
  <si>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</si>
  <si>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</si>
  <si>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</si>
  <si>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</si>
  <si>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</si>
  <si>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</si>
  <si>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</si>
  <si>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</si>
  <si>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</si>
  <si>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</si>
  <si>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</si>
  <si>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</si>
  <si>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</si>
  <si>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</si>
  <si>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</si>
  <si>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</si>
  <si>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</si>
  <si>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</si>
  <si>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</si>
  <si>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</si>
  <si>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</si>
  <si>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</si>
  <si>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</si>
  <si>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</si>
  <si>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</si>
  <si>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</si>
  <si>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</si>
  <si>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</si>
  <si>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</si>
  <si>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</si>
  <si>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</si>
  <si>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</si>
  <si>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</si>
  <si>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</si>
  <si>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</si>
  <si>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</si>
  <si>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</si>
  <si>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</si>
  <si>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</si>
  <si>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</si>
  <si>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</si>
  <si>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</si>
  <si>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</si>
  <si>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</si>
  <si>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</si>
  <si>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</si>
  <si>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</si>
  <si>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</si>
  <si>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</si>
  <si>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</si>
  <si>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</si>
  <si>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</si>
  <si>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</si>
  <si>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</si>
  <si>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</si>
  <si>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</si>
  <si>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</si>
  <si>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</si>
  <si>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</si>
  <si>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</si>
  <si>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</si>
  <si>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</si>
  <si>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</si>
  <si>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</si>
  <si>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</si>
  <si>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</si>
  <si>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</si>
  <si>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</si>
  <si>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</si>
  <si>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</si>
  <si>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</si>
  <si>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</si>
  <si>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</si>
  <si>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</si>
  <si>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</si>
  <si>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</si>
  <si>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</si>
  <si>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</si>
  <si>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</si>
  <si>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</si>
  <si>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</si>
  <si>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</si>
  <si>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</si>
  <si>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</si>
  <si>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</si>
  <si>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</si>
  <si>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</si>
  <si>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</si>
  <si>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</si>
  <si>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</si>
  <si>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</si>
  <si>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</si>
  <si>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</si>
  <si>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</si>
  <si>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</si>
  <si>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</si>
  <si>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</si>
  <si>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</si>
  <si>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</si>
  <si>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</si>
  <si>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</si>
  <si>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</si>
  <si>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</si>
  <si>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</si>
  <si>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</si>
  <si>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</si>
  <si>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</si>
  <si>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</si>
  <si>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</si>
  <si>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</si>
  <si>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</si>
  <si>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</si>
  <si>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</si>
  <si>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</si>
  <si>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</si>
  <si>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</si>
  <si>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</si>
  <si>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</si>
  <si>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</si>
  <si>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</si>
  <si>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</si>
  <si>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</si>
  <si>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</si>
  <si>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</si>
  <si>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</si>
  <si>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</si>
  <si>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</si>
  <si>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</si>
  <si>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</si>
  <si>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</si>
  <si>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</si>
  <si>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</si>
  <si>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</si>
  <si>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</si>
  <si>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</si>
  <si>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</si>
  <si>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</si>
  <si>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</si>
  <si>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</si>
  <si>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</si>
  <si>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</si>
  <si>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</si>
  <si>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</si>
  <si>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</si>
  <si>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</si>
  <si>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</si>
  <si>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</si>
  <si>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</si>
  <si>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</si>
  <si>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</si>
  <si>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</si>
  <si>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</si>
  <si>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</si>
  <si>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</si>
  <si>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</si>
  <si>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</si>
  <si>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</si>
  <si>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</si>
  <si>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</si>
  <si>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</si>
  <si>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</si>
  <si>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</si>
  <si>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</si>
  <si>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</si>
  <si>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</si>
  <si>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</si>
  <si>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</si>
  <si>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</si>
  <si>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</si>
  <si>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</si>
  <si>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</si>
  <si>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</si>
  <si>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</si>
  <si>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</si>
  <si>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</si>
  <si>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</si>
  <si>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</si>
  <si>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</si>
  <si>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</si>
  <si>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</si>
  <si>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</si>
  <si>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</si>
  <si>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</si>
  <si>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</si>
  <si>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</si>
  <si>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</si>
  <si>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</si>
  <si>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</si>
  <si>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</si>
  <si>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</si>
  <si>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</si>
  <si>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</si>
  <si>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</si>
  <si>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</si>
  <si>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</si>
  <si>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</si>
  <si>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</si>
  <si>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</si>
  <si>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</si>
  <si>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</si>
  <si>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</si>
  <si>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</si>
  <si>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</si>
  <si>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</si>
  <si>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</si>
  <si>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</si>
  <si>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</si>
  <si>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</si>
  <si>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</si>
  <si>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</si>
  <si>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</si>
  <si>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</si>
  <si>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</si>
  <si>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</si>
  <si>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</si>
  <si>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</si>
  <si>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</si>
  <si>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</si>
  <si>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</si>
  <si>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</si>
  <si>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</si>
  <si>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</si>
  <si>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</si>
  <si>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</si>
  <si>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</si>
  <si>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</si>
  <si>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</si>
  <si>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</si>
  <si>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</si>
  <si>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</si>
  <si>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</si>
  <si>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</si>
  <si>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</si>
  <si>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</si>
  <si>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</si>
  <si>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</si>
  <si>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</si>
  <si>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</si>
  <si>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</si>
  <si>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</si>
  <si>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</si>
  <si>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</si>
  <si>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</si>
  <si>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</si>
  <si>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</si>
  <si>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</si>
  <si>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</si>
  <si>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</si>
  <si>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</si>
  <si>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</si>
  <si>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</si>
  <si>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</si>
  <si>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</si>
  <si>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</si>
  <si>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</si>
  <si>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</si>
  <si>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</si>
  <si>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</si>
  <si>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</si>
  <si>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</si>
  <si>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</si>
  <si>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</si>
  <si>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</si>
  <si>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</si>
  <si>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</si>
  <si>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</si>
  <si>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</si>
  <si>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</si>
  <si>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</si>
  <si>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</si>
  <si>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</si>
  <si>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</si>
  <si>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</si>
  <si>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</si>
  <si>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</si>
  <si>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</si>
  <si>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</si>
  <si>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</si>
  <si>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</si>
  <si>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</si>
  <si>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</si>
  <si>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</si>
  <si>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</si>
  <si>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</si>
  <si>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</si>
  <si>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</si>
  <si>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</si>
  <si>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</si>
  <si>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</si>
  <si>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</si>
  <si>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</si>
  <si>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</si>
  <si>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</si>
  <si>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</si>
  <si>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</si>
  <si>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</si>
  <si>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</si>
  <si>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</si>
  <si>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</si>
  <si>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</si>
  <si>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</si>
  <si>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</si>
  <si>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</si>
  <si>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</si>
  <si>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</si>
  <si>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</si>
  <si>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</si>
  <si>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</si>
  <si>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</si>
  <si>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</si>
  <si>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</si>
  <si>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</si>
  <si>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</si>
  <si>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</si>
  <si>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</si>
  <si>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</si>
  <si>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</si>
  <si>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</si>
  <si>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</si>
  <si>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</si>
  <si>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</si>
  <si>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</si>
  <si>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</si>
  <si>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</si>
  <si>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</si>
  <si>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</si>
  <si>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</si>
  <si>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</si>
  <si>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</si>
  <si>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</si>
  <si>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</si>
  <si>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</si>
  <si>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</si>
  <si>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</si>
  <si>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</si>
  <si>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</si>
  <si>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</si>
  <si>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</si>
  <si>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</si>
  <si>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</si>
  <si>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</si>
  <si>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</si>
  <si>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</si>
  <si>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</si>
  <si>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</si>
  <si>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</si>
  <si>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</si>
  <si>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</si>
  <si>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</si>
  <si>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</si>
  <si>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</si>
  <si>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</si>
  <si>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</si>
  <si>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</si>
  <si>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</si>
  <si>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</si>
  <si>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</si>
  <si>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</si>
  <si>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</si>
  <si>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</si>
  <si>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</si>
  <si>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</si>
  <si>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</si>
  <si>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</si>
  <si>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</si>
  <si>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</si>
  <si>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</si>
  <si>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</si>
  <si>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</si>
  <si>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</si>
  <si>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</si>
  <si>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</si>
  <si>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</si>
  <si>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</si>
  <si>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</si>
  <si>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</si>
  <si>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</si>
  <si>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</si>
  <si>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</si>
  <si>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</si>
  <si>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</si>
  <si>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</si>
  <si>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</si>
  <si>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</si>
  <si>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</si>
  <si>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</si>
  <si>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</si>
  <si>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</si>
  <si>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</si>
  <si>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</si>
  <si>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</si>
  <si>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</si>
  <si>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</si>
  <si>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</si>
  <si>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</si>
  <si>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</si>
  <si>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</si>
  <si>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</si>
  <si>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</si>
  <si>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</si>
  <si>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</si>
  <si>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</si>
  <si>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</si>
  <si>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</si>
  <si>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</si>
  <si>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</si>
  <si>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</si>
  <si>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</si>
  <si>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</si>
  <si>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</si>
  <si>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</si>
  <si>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</si>
  <si>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</si>
  <si>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</si>
  <si>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</si>
  <si>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</si>
  <si>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</si>
  <si>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</si>
  <si>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</si>
  <si>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</si>
  <si>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</si>
  <si>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</si>
  <si>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</si>
  <si>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</si>
  <si>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</si>
  <si>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</si>
  <si>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</si>
  <si>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</si>
  <si>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</si>
  <si>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</si>
  <si>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</si>
  <si>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</si>
  <si>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</si>
  <si>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</si>
  <si>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</si>
  <si>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</si>
  <si>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</si>
  <si>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</si>
  <si>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</si>
  <si>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</si>
  <si>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</si>
  <si>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</si>
  <si>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</si>
  <si>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</si>
  <si>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</si>
  <si>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</si>
  <si>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</si>
  <si>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</si>
  <si>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</si>
  <si>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</si>
  <si>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</si>
  <si>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</si>
  <si>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</si>
  <si>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</si>
  <si>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</si>
  <si>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</si>
  <si>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</si>
  <si>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</si>
  <si>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</si>
  <si>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</si>
  <si>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</si>
  <si>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</si>
  <si>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</si>
  <si>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</si>
  <si>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</si>
  <si>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</si>
  <si>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</si>
  <si>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</si>
  <si>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</si>
  <si>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</si>
  <si>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</si>
  <si>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</si>
  <si>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</si>
  <si>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</si>
  <si>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</si>
  <si>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</si>
  <si>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</si>
  <si>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</si>
  <si>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</si>
  <si>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</si>
  <si>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</si>
  <si>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</si>
  <si>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</si>
  <si>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</si>
  <si>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</si>
  <si>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</si>
  <si>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</si>
  <si>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</si>
  <si>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</si>
  <si>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</si>
  <si>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</si>
  <si>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</si>
  <si>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</si>
  <si>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</si>
  <si>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</si>
  <si>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</si>
  <si>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</si>
  <si>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</si>
  <si>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</si>
  <si>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</si>
  <si>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</si>
  <si>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</si>
  <si>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</si>
  <si>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</si>
  <si>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</si>
  <si>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</si>
  <si>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</si>
  <si>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</si>
  <si>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</si>
  <si>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</si>
  <si>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</si>
  <si>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</si>
  <si>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</si>
  <si>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</si>
  <si>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</si>
  <si>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</si>
  <si>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</si>
  <si>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</si>
  <si>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</si>
  <si>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</si>
  <si>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</si>
  <si>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</si>
  <si>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</si>
  <si>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</si>
  <si>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</si>
  <si>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</si>
  <si>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</si>
  <si>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</si>
  <si>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</si>
  <si>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</si>
  <si>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</si>
  <si>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</si>
  <si>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</si>
  <si>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</si>
  <si>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</si>
  <si>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</si>
  <si>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</si>
  <si>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</si>
  <si>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</si>
  <si>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</si>
  <si>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</si>
  <si>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</si>
  <si>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</si>
  <si>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</si>
  <si>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</si>
  <si>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</si>
  <si>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</si>
  <si>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</si>
  <si>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</si>
  <si>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</si>
  <si>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</si>
  <si>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</si>
  <si>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</si>
  <si>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</si>
  <si>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</si>
  <si>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</si>
  <si>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</si>
  <si>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</si>
  <si>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</si>
  <si>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</si>
  <si>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</si>
  <si>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</si>
  <si>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</si>
  <si>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</si>
  <si>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</si>
  <si>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</si>
  <si>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</si>
  <si>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</si>
  <si>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</si>
  <si>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</si>
  <si>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</si>
  <si>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</si>
  <si>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</si>
  <si>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</si>
  <si>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</si>
  <si>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</si>
  <si>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</si>
  <si>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</si>
  <si>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</si>
  <si>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</si>
  <si>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</si>
  <si>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</si>
  <si>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</si>
  <si>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</si>
  <si>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</si>
  <si>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</si>
  <si>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</si>
  <si>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</si>
  <si>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</si>
  <si>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</si>
  <si>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</si>
  <si>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</si>
  <si>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</si>
  <si>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</si>
  <si>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</si>
  <si>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</si>
  <si>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</si>
  <si>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</si>
  <si>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</si>
  <si>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</si>
  <si>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</si>
  <si>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</si>
  <si>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</si>
  <si>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</si>
  <si>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</si>
  <si>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</si>
  <si>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</si>
  <si>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</si>
  <si>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</si>
  <si>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</si>
  <si>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</si>
  <si>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</si>
  <si>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</si>
  <si>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</si>
  <si>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</si>
  <si>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</si>
  <si>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</si>
  <si>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</si>
  <si>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</si>
  <si>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</si>
  <si>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</si>
  <si>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</si>
  <si>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</si>
  <si>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</si>
  <si>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</si>
  <si>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</si>
  <si>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</si>
  <si>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</si>
  <si>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</si>
  <si>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</si>
  <si>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</si>
  <si>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</si>
  <si>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</si>
  <si>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</si>
  <si>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</si>
  <si>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</si>
  <si>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</si>
  <si>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</si>
  <si>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</si>
  <si>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</si>
  <si>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</si>
  <si>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</si>
  <si>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</si>
  <si>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</si>
  <si>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</si>
  <si>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</si>
  <si>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</si>
  <si>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</si>
  <si>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</si>
  <si>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</si>
  <si>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</si>
  <si>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</si>
  <si>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</si>
  <si>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</si>
  <si>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</si>
  <si>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</si>
  <si>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</si>
  <si>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</si>
  <si>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</si>
  <si>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</si>
  <si>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</si>
  <si>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</si>
  <si>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</si>
  <si>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</si>
  <si>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</si>
  <si>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</si>
  <si>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</si>
  <si>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</si>
  <si>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</si>
  <si>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</si>
  <si>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</si>
  <si>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</si>
  <si>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</si>
  <si>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</si>
  <si>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</si>
  <si>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</si>
  <si>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</si>
  <si>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</si>
  <si>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</si>
  <si>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</si>
  <si>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</si>
  <si>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</si>
  <si>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</si>
  <si>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</si>
  <si>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</si>
  <si>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</si>
  <si>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</si>
  <si>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</si>
  <si>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</si>
  <si>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</si>
  <si>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</si>
  <si>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</si>
  <si>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</si>
  <si>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</si>
  <si>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</si>
  <si>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</si>
  <si>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</si>
  <si>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</si>
  <si>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</si>
  <si>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</si>
  <si>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</si>
  <si>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</si>
  <si>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</si>
  <si>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</si>
  <si>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</si>
  <si>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</si>
  <si>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</si>
  <si>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</si>
  <si>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</si>
  <si>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</si>
  <si>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</si>
  <si>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</si>
  <si>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</si>
  <si>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</si>
  <si>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</si>
  <si>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</si>
  <si>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</si>
  <si>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</si>
  <si>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</si>
  <si>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</si>
  <si>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</si>
  <si>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</si>
  <si>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</si>
  <si>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</si>
  <si>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</si>
  <si>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</si>
  <si>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</si>
  <si>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</si>
  <si>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</si>
  <si>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</si>
  <si>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</si>
  <si>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</si>
  <si>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</si>
  <si>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</si>
  <si>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</si>
  <si>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</si>
  <si>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</si>
  <si>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</si>
  <si>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</si>
  <si>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</si>
  <si>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</si>
  <si>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</si>
  <si>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</si>
  <si>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</si>
  <si>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</si>
  <si>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</si>
  <si>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</si>
  <si>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</si>
  <si>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</si>
  <si>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</si>
  <si>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</si>
  <si>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</si>
  <si>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</si>
  <si>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</si>
  <si>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</si>
  <si>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</si>
  <si>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</si>
  <si>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</si>
  <si>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</si>
  <si>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</si>
  <si>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</si>
  <si>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</si>
  <si>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</si>
  <si>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</si>
  <si>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</si>
  <si>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</si>
  <si>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</si>
  <si>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</si>
  <si>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</si>
  <si>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</si>
  <si>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</si>
  <si>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</si>
  <si>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</si>
  <si>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</si>
  <si>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</si>
  <si>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</si>
  <si>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</si>
  <si>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</si>
  <si>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</si>
  <si>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</si>
  <si>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</si>
  <si>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</si>
  <si>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</si>
  <si>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</si>
  <si>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</si>
  <si>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</si>
  <si>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</si>
  <si>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</si>
  <si>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</si>
  <si>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</si>
  <si>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</si>
  <si>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</si>
  <si>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</si>
  <si>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</si>
  <si>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</si>
  <si>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</si>
  <si>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</si>
  <si>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</si>
  <si>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</si>
  <si>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</si>
  <si>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</si>
  <si>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</si>
  <si>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</si>
  <si>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</si>
  <si>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</si>
  <si>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</si>
  <si>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</si>
  <si>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</si>
  <si>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</si>
  <si>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</si>
  <si>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</si>
  <si>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</si>
  <si>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</si>
  <si>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</si>
  <si>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</si>
  <si>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</si>
  <si>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</si>
  <si>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</si>
  <si>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</si>
  <si>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</si>
  <si>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</si>
  <si>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</si>
  <si>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</si>
  <si>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</si>
  <si>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</si>
  <si>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</si>
  <si>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</si>
  <si>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</si>
  <si>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</si>
  <si>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</si>
  <si>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</si>
  <si>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</si>
  <si>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</si>
  <si>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</si>
  <si>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</si>
  <si>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</si>
  <si>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</si>
  <si>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</si>
  <si>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</si>
  <si>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</si>
  <si>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</si>
  <si>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</si>
  <si>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</si>
  <si>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</si>
  <si>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</si>
  <si>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</si>
  <si>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</si>
  <si>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</si>
  <si>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</si>
  <si>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</si>
  <si>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</si>
  <si>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</si>
  <si>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</si>
  <si>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</si>
  <si>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</si>
  <si>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</si>
  <si>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</si>
  <si>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</si>
  <si>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</si>
  <si>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</si>
  <si>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</si>
  <si>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</si>
  <si>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</si>
  <si>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</si>
  <si>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</si>
  <si>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</si>
  <si>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</si>
  <si>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</si>
  <si>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</si>
  <si>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</si>
  <si>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</si>
  <si>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</si>
  <si>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</si>
  <si>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</si>
  <si>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</si>
  <si>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</si>
  <si>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</si>
  <si>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</si>
  <si>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</si>
  <si>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</si>
  <si>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</si>
  <si>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</si>
  <si>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</si>
  <si>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</si>
  <si>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</si>
  <si>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</si>
  <si>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</si>
  <si>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</si>
  <si>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</si>
  <si>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</si>
  <si>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</si>
  <si>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</si>
  <si>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</si>
  <si>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</si>
  <si>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</si>
  <si>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</si>
  <si>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</si>
  <si>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</si>
  <si>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</si>
  <si>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</si>
  <si>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</si>
  <si>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</si>
  <si>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</si>
  <si>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</si>
  <si>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</si>
  <si>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</si>
  <si>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</si>
  <si>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</si>
  <si>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</si>
  <si>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</si>
  <si>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</si>
  <si>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</si>
  <si>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</si>
  <si>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</si>
  <si>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</si>
  <si>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</si>
  <si>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</si>
  <si>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</si>
  <si>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</si>
  <si>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</si>
  <si>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</si>
  <si>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</si>
  <si>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</si>
  <si>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</si>
  <si>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</si>
  <si>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</si>
  <si>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</si>
  <si>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</si>
  <si>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</si>
  <si>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</si>
  <si>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</si>
  <si>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</si>
  <si>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</si>
  <si>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</si>
  <si>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</si>
  <si>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</si>
  <si>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</si>
  <si>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</si>
  <si>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</si>
  <si>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</si>
  <si>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</si>
  <si>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</si>
  <si>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</si>
  <si>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</si>
  <si>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</si>
  <si>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</si>
  <si>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</si>
  <si>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</si>
  <si>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</si>
  <si>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</si>
  <si>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</si>
  <si>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</si>
  <si>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</si>
  <si>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</si>
  <si>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</si>
  <si>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</si>
  <si>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</si>
  <si>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</si>
  <si>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</si>
  <si>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</si>
  <si>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</si>
  <si>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</si>
  <si>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</si>
  <si>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</si>
  <si>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</si>
  <si>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</si>
  <si>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</si>
  <si>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</si>
  <si>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</si>
  <si>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</si>
  <si>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</si>
  <si>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</si>
  <si>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</si>
  <si>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</si>
  <si>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</si>
  <si>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</si>
  <si>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</si>
  <si>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</si>
  <si>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</si>
  <si>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</si>
  <si>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</si>
  <si>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</si>
  <si>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</si>
  <si>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</si>
  <si>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</si>
  <si>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</si>
  <si>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</si>
  <si>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</si>
  <si>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</si>
  <si>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</si>
  <si>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</si>
  <si>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</si>
  <si>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</si>
  <si>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</si>
  <si>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</si>
  <si>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</si>
  <si>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</si>
  <si>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</si>
  <si>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</si>
  <si>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</si>
  <si>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</si>
  <si>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</si>
  <si>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</si>
  <si>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</si>
  <si>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</si>
  <si>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</si>
  <si>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</si>
  <si>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</si>
  <si>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</si>
  <si>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</si>
  <si>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</si>
  <si>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</si>
  <si>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</si>
  <si>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</si>
  <si>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</si>
  <si>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</si>
  <si>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</si>
  <si>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</si>
  <si>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</si>
  <si>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</si>
  <si>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</si>
  <si>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</si>
  <si>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</si>
  <si>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</si>
  <si>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</si>
  <si>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</si>
  <si>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</si>
  <si>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</si>
  <si>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</si>
  <si>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</si>
  <si>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</si>
  <si>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</si>
  <si>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</si>
  <si>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</si>
  <si>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</si>
  <si>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</si>
  <si>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</si>
  <si>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</si>
  <si>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</si>
  <si>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</si>
  <si>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</si>
  <si>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</si>
  <si>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</si>
  <si>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</si>
  <si>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</si>
  <si>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</si>
  <si>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</si>
  <si>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</si>
  <si>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</si>
  <si>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</si>
  <si>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</si>
  <si>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</si>
  <si>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</si>
  <si>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</si>
  <si>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</si>
  <si>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</si>
  <si>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</si>
  <si>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</si>
  <si>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</si>
  <si>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</si>
  <si>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</si>
  <si>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</si>
  <si>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</si>
  <si>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</si>
  <si>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</si>
  <si>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</si>
  <si>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</si>
  <si>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</si>
  <si>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</si>
  <si>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</si>
  <si>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</si>
  <si>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</si>
  <si>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</si>
  <si>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</si>
  <si>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</si>
  <si>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</si>
  <si>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</si>
  <si>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</si>
  <si>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</si>
  <si>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</si>
  <si>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</si>
  <si>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</si>
  <si>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</si>
  <si>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</si>
  <si>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</si>
  <si>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</si>
  <si>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</si>
  <si>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</si>
  <si>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</si>
  <si>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</si>
  <si>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</si>
  <si>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</si>
  <si>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</si>
  <si>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</si>
  <si>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</si>
  <si>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</si>
  <si>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</si>
  <si>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</si>
  <si>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</si>
  <si>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</si>
  <si>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</si>
  <si>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</si>
  <si>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</si>
  <si>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</si>
  <si>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</si>
  <si>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</si>
  <si>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</si>
  <si>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</si>
  <si>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</si>
  <si>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</si>
  <si>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</si>
  <si>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</si>
  <si>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</si>
  <si>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</si>
  <si>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</si>
  <si>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</si>
  <si>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</si>
  <si>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</si>
  <si>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</si>
  <si>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</si>
  <si>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</si>
  <si>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</si>
  <si>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</si>
  <si>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</si>
  <si>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</si>
  <si>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</si>
  <si>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</si>
  <si>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</si>
  <si>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</si>
  <si>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</si>
  <si>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</si>
  <si>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</si>
  <si>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</si>
  <si>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</si>
  <si>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</si>
  <si>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</si>
  <si>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</si>
  <si>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</si>
  <si>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</si>
  <si>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</si>
  <si>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</si>
  <si>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</si>
  <si>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</si>
  <si>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</si>
  <si>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</si>
  <si>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</si>
  <si>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</si>
  <si>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</si>
  <si>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</si>
  <si>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</si>
  <si>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</si>
  <si>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</si>
  <si>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</si>
  <si>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</si>
  <si>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</si>
  <si>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</si>
  <si>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</si>
  <si>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</si>
  <si>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</si>
  <si>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</si>
  <si>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</si>
  <si>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</si>
  <si>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</si>
  <si>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</si>
  <si>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</si>
  <si>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</si>
  <si>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</si>
  <si>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</si>
  <si>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</si>
  <si>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</si>
  <si>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</si>
  <si>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</si>
  <si>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</si>
  <si>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</si>
  <si>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</si>
  <si>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</si>
  <si>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</si>
  <si>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</si>
  <si>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</si>
  <si>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</si>
  <si>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</si>
  <si>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</si>
  <si>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</si>
  <si>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</si>
  <si>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</si>
  <si>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</si>
  <si>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</si>
  <si>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</si>
  <si>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</si>
  <si>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</si>
  <si>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</si>
  <si>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</si>
  <si>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</si>
  <si>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</si>
  <si>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</si>
  <si>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</si>
  <si>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</si>
  <si>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</si>
  <si>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</si>
  <si>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</si>
  <si>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</si>
  <si>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</si>
  <si>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</si>
  <si>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</si>
  <si>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</si>
  <si>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</si>
  <si>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</si>
  <si>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</si>
  <si>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</si>
  <si>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</si>
  <si>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</si>
  <si>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</si>
  <si>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</si>
  <si>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</si>
  <si>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</si>
  <si>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</si>
  <si>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</si>
  <si>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</si>
  <si>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</si>
  <si>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</si>
  <si>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</si>
  <si>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</si>
  <si>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</si>
  <si>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</si>
  <si>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</si>
  <si>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</si>
  <si>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</si>
  <si>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</si>
  <si>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</si>
  <si>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</si>
  <si>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</si>
  <si>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</si>
  <si>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</si>
  <si>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</si>
  <si>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</si>
  <si>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</si>
  <si>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</si>
  <si>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</si>
  <si>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</si>
  <si>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</si>
  <si>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</si>
  <si>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</si>
  <si>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</si>
  <si>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</si>
  <si>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</si>
  <si>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</si>
  <si>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</si>
  <si>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</si>
  <si>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</si>
  <si>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</si>
  <si>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</si>
  <si>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</si>
  <si>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</si>
  <si>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</si>
  <si>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</si>
  <si>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</si>
  <si>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</si>
  <si>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</si>
  <si>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</si>
  <si>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</si>
  <si>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</si>
  <si>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</si>
  <si>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</si>
  <si>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</si>
  <si>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</si>
  <si>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</si>
  <si>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</si>
  <si>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</si>
  <si>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</si>
  <si>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</si>
  <si>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</si>
  <si>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</si>
  <si>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</si>
  <si>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</si>
  <si>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</si>
  <si>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</si>
  <si>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</si>
  <si>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</si>
  <si>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</si>
  <si>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</si>
  <si>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</si>
  <si>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</si>
  <si>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</si>
  <si>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</si>
  <si>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</si>
  <si>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</si>
  <si>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</si>
  <si>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</si>
  <si>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</si>
  <si>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</si>
  <si>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</si>
  <si>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</si>
  <si>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</si>
  <si>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</si>
  <si>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</si>
  <si>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</si>
  <si>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</si>
  <si>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</si>
  <si>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</si>
  <si>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</si>
  <si>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</si>
  <si>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</si>
  <si>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</si>
  <si>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</si>
  <si>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</si>
  <si>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</si>
  <si>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</si>
  <si>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</si>
  <si>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</si>
  <si>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</si>
  <si>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</si>
  <si>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</si>
  <si>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</si>
  <si>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</si>
  <si>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</si>
  <si>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</si>
  <si>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</si>
  <si>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</si>
  <si>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</si>
  <si>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</si>
  <si>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</si>
  <si>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</si>
  <si>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</si>
  <si>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</si>
  <si>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</si>
  <si>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</si>
  <si>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</si>
  <si>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</si>
  <si>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</si>
  <si>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</si>
  <si>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</si>
  <si>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</si>
  <si>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</si>
  <si>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</si>
  <si>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</si>
  <si>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</si>
  <si>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</si>
  <si>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</si>
  <si>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</si>
  <si>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</si>
  <si>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</si>
  <si>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</si>
  <si>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</si>
  <si>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</si>
  <si>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</si>
  <si>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</si>
  <si>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</si>
  <si>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</si>
  <si>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</si>
  <si>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</si>
  <si>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</si>
  <si>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</si>
  <si>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</si>
  <si>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</si>
  <si>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</si>
  <si>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</si>
  <si>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</si>
  <si>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</si>
  <si>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</si>
  <si>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</si>
  <si>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</si>
  <si>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</si>
  <si>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</si>
  <si>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</si>
  <si>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</si>
  <si>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</si>
  <si>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</si>
  <si>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</si>
  <si>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</si>
  <si>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</si>
  <si>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</si>
  <si>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</si>
  <si>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</si>
  <si>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</si>
  <si>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</si>
  <si>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</si>
  <si>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</si>
  <si>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</si>
  <si>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</si>
  <si>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</si>
  <si>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</si>
  <si>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</si>
  <si>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</si>
  <si>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</si>
  <si>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</si>
  <si>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</si>
  <si>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</si>
  <si>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</si>
  <si>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</si>
  <si>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</si>
  <si>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</si>
  <si>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</si>
  <si>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</si>
  <si>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</si>
  <si>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</si>
  <si>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</si>
  <si>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</si>
  <si>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</si>
  <si>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</si>
  <si>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</si>
  <si>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</si>
  <si>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</si>
  <si>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</si>
  <si>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</si>
  <si>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</si>
  <si>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</si>
  <si>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</si>
  <si>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</si>
  <si>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</si>
  <si>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</si>
  <si>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</si>
  <si>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</si>
  <si>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</si>
  <si>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</si>
  <si>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</si>
  <si>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</si>
  <si>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</si>
  <si>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</si>
  <si>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</si>
  <si>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</si>
  <si>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</si>
  <si>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</si>
  <si>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</si>
  <si>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</si>
  <si>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</si>
  <si>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</si>
  <si>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</si>
  <si>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</si>
  <si>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</si>
  <si>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</si>
  <si>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</si>
  <si>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</si>
  <si>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</si>
  <si>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</si>
  <si>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</si>
  <si>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</si>
  <si>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</si>
  <si>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</si>
  <si>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</si>
  <si>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</si>
  <si>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</si>
  <si>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</si>
  <si>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</si>
  <si>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</si>
  <si>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</si>
  <si>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</si>
  <si>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</si>
  <si>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</si>
  <si>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</si>
  <si>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</si>
  <si>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</si>
  <si>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</si>
  <si>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</si>
  <si>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</si>
  <si>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</si>
  <si>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</si>
  <si>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</si>
  <si>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</si>
  <si>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</si>
  <si>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</si>
  <si>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</si>
  <si>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</si>
  <si>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</si>
  <si>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</si>
  <si>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</si>
  <si>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</si>
  <si>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</si>
  <si>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</si>
  <si>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</si>
  <si>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</si>
  <si>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</si>
  <si>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</si>
  <si>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</si>
  <si>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</si>
  <si>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</si>
  <si>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</si>
  <si>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</si>
  <si>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</si>
  <si>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</si>
  <si>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</si>
  <si>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</si>
  <si>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</si>
  <si>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</si>
  <si>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</si>
  <si>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</si>
  <si>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</si>
  <si>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</si>
  <si>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</si>
  <si>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</si>
  <si>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</si>
  <si>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</si>
  <si>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</si>
  <si>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</si>
  <si>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</si>
  <si>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</si>
  <si>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</si>
  <si>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</si>
  <si>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</si>
  <si>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</si>
  <si>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</si>
  <si>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</si>
  <si>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</si>
  <si>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</si>
  <si>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</si>
  <si>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</si>
  <si>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</si>
  <si>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</si>
  <si>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</si>
  <si>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</si>
  <si>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</si>
  <si>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</si>
  <si>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</si>
  <si>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</si>
  <si>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</si>
  <si>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</si>
  <si>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</si>
  <si>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</si>
  <si>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</si>
  <si>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</si>
  <si>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</si>
  <si>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</si>
  <si>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</si>
  <si>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</si>
  <si>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</si>
  <si>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</si>
  <si>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</si>
  <si>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</si>
  <si>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</si>
  <si>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</si>
  <si>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</si>
  <si>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</si>
  <si>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</si>
  <si>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</si>
  <si>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</si>
  <si>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</si>
  <si>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</si>
  <si>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</si>
  <si>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</si>
  <si>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</si>
  <si>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</si>
  <si>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</si>
  <si>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</si>
  <si>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</si>
  <si>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</si>
  <si>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</si>
  <si>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</si>
  <si>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</si>
  <si>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</si>
  <si>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</si>
  <si>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</si>
  <si>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</si>
  <si>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</si>
  <si>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</si>
  <si>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</si>
  <si>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</si>
  <si>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</si>
  <si>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</si>
  <si>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</si>
  <si>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</si>
  <si>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</si>
  <si>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</si>
  <si>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</si>
  <si>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</si>
  <si>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</si>
  <si>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</si>
  <si>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</si>
  <si>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</si>
  <si>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</si>
  <si>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</si>
  <si>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</si>
  <si>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</si>
  <si>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</si>
  <si>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</si>
  <si>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</si>
  <si>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</si>
  <si>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</si>
  <si>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</si>
  <si>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</si>
  <si>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</si>
  <si>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</si>
  <si>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</si>
  <si>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</si>
  <si>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</si>
  <si>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</si>
  <si>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</si>
  <si>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</si>
  <si>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</si>
  <si>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</si>
  <si>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</si>
  <si>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</si>
  <si>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</si>
  <si>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</si>
  <si>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</si>
  <si>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</si>
  <si>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</si>
  <si>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</si>
  <si>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</si>
  <si>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</si>
  <si>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</si>
  <si>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</si>
  <si>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</si>
  <si>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</si>
  <si>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</si>
  <si>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</si>
  <si>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</si>
  <si>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</si>
  <si>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</si>
  <si>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</si>
  <si>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</si>
  <si>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</si>
  <si>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</si>
  <si>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</si>
  <si>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</si>
  <si>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</si>
  <si>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</si>
  <si>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</si>
  <si>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</si>
  <si>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</si>
  <si>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</si>
  <si>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</si>
  <si>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</si>
  <si>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</si>
  <si>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</si>
  <si>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</si>
  <si>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</si>
  <si>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</si>
  <si>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</si>
  <si>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</si>
  <si>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</si>
  <si>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</si>
  <si>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</si>
  <si>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</si>
  <si>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</si>
  <si>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</si>
  <si>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</si>
  <si>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</si>
  <si>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</si>
  <si>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</si>
  <si>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</si>
  <si>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</si>
  <si>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</si>
  <si>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</si>
  <si>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</si>
  <si>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</si>
  <si>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</si>
  <si>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</si>
  <si>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</si>
  <si>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</si>
  <si>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</si>
  <si>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</si>
  <si>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</si>
  <si>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</si>
  <si>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</si>
  <si>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</si>
  <si>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</si>
  <si>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</si>
  <si>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</si>
  <si>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</si>
  <si>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</si>
  <si>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</si>
  <si>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</si>
  <si>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</si>
  <si>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</si>
  <si>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</si>
  <si>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</si>
  <si>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</si>
  <si>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</si>
  <si>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</si>
  <si>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</si>
  <si>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</si>
  <si>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</si>
  <si>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</si>
  <si>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</si>
  <si>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</si>
  <si>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</si>
  <si>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</si>
  <si>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</si>
  <si>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</si>
  <si>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</si>
  <si>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</si>
  <si>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</si>
  <si>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</si>
  <si>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</si>
  <si>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</si>
  <si>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</si>
  <si>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</si>
  <si>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</si>
  <si>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</si>
  <si>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</si>
  <si>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</si>
  <si>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</si>
  <si>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</si>
  <si>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</si>
  <si>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</si>
  <si>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</si>
  <si>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</si>
  <si>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</si>
  <si>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</si>
  <si>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</si>
  <si>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</si>
  <si>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</si>
  <si>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</si>
  <si>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</si>
  <si>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</si>
  <si>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</si>
  <si>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</si>
  <si>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</si>
  <si>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</si>
  <si>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</si>
  <si>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</si>
  <si>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</si>
  <si>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</si>
  <si>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</si>
  <si>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</si>
  <si>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</si>
  <si>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</si>
  <si>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</si>
  <si>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</si>
  <si>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</si>
  <si>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</si>
  <si>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</si>
  <si>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</si>
  <si>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</si>
  <si>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</si>
  <si>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</si>
  <si>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</si>
  <si>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</si>
  <si>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</si>
  <si>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</si>
  <si>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</si>
  <si>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</si>
  <si>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</si>
  <si>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</si>
  <si>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</si>
  <si>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</si>
  <si>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</si>
  <si>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</si>
  <si>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</si>
  <si>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</si>
  <si>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</si>
  <si>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</si>
  <si>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</si>
  <si>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</si>
  <si>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</si>
  <si>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</si>
  <si>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</si>
  <si>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</si>
  <si>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</si>
  <si>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</si>
  <si>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</si>
  <si>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</si>
  <si>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</si>
  <si>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</si>
  <si>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</si>
  <si>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</si>
  <si>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</si>
  <si>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</si>
  <si>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</si>
  <si>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</si>
  <si>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</si>
  <si>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</si>
  <si>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</si>
  <si>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</si>
  <si>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</si>
  <si>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</si>
  <si>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</si>
  <si>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</si>
  <si>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</si>
  <si>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</si>
  <si>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</si>
  <si>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</si>
  <si>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</si>
  <si>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</si>
  <si>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</si>
  <si>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</si>
  <si>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</si>
  <si>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</si>
  <si>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</si>
  <si>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</si>
  <si>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</si>
  <si>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</si>
  <si>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</si>
  <si>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</si>
  <si>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</si>
  <si>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</si>
  <si>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</si>
  <si>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</si>
  <si>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</si>
  <si>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</si>
  <si>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</si>
  <si>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</si>
  <si>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</si>
  <si>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</si>
  <si>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</si>
  <si>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</si>
  <si>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</si>
  <si>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</si>
  <si>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</si>
  <si>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</si>
  <si>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</si>
  <si>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</si>
  <si>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</si>
  <si>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</si>
  <si>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</si>
  <si>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</si>
  <si>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</si>
  <si>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</si>
  <si>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</si>
  <si>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</si>
  <si>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</si>
  <si>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</si>
  <si>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</si>
  <si>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</si>
  <si>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</si>
  <si>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</si>
  <si>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</si>
  <si>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</si>
  <si>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</si>
  <si>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</si>
  <si>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</si>
  <si>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</si>
  <si>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</si>
  <si>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</si>
  <si>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</si>
  <si>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</si>
  <si>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</si>
  <si>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</si>
  <si>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</si>
  <si>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</si>
  <si>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</si>
  <si>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</si>
  <si>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</si>
  <si>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</si>
  <si>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</si>
  <si>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</si>
  <si>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</si>
  <si>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</si>
  <si>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</si>
  <si>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</si>
  <si>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</si>
  <si>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</si>
  <si>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</si>
  <si>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</si>
  <si>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</si>
  <si>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</si>
  <si>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</si>
  <si>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</si>
  <si>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</si>
  <si>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</si>
  <si>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</si>
  <si>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</si>
  <si>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</si>
  <si>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</si>
  <si>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</si>
  <si>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</si>
  <si>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</si>
  <si>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</si>
  <si>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</si>
  <si>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</si>
  <si>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</si>
  <si>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</si>
  <si>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</si>
  <si>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</si>
  <si>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</si>
  <si>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</si>
  <si>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</si>
  <si>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</si>
  <si>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</si>
  <si>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</si>
  <si>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</si>
  <si>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</si>
  <si>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</si>
  <si>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</si>
  <si>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</si>
  <si>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</si>
  <si>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</si>
  <si>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</si>
  <si>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</si>
  <si>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</si>
  <si>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</si>
  <si>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</si>
  <si>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</si>
  <si>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</si>
  <si>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</si>
  <si>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</si>
  <si>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</si>
  <si>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</si>
  <si>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</si>
  <si>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</si>
  <si>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</si>
  <si>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</si>
  <si>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</si>
  <si>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</si>
  <si>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</si>
  <si>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</si>
  <si>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</si>
  <si>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</si>
  <si>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</si>
  <si>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</si>
  <si>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</si>
  <si>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</si>
  <si>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</si>
  <si>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</si>
  <si>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</si>
  <si>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</si>
  <si>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</si>
  <si>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</si>
  <si>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</si>
  <si>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</si>
  <si>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</si>
  <si>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</si>
  <si>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</si>
  <si>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</si>
  <si>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</si>
  <si>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</si>
  <si>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</si>
  <si>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</si>
  <si>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</si>
  <si>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</si>
  <si>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</si>
  <si>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</si>
  <si>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</si>
  <si>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</si>
  <si>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</si>
  <si>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</si>
  <si>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</si>
  <si>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</si>
  <si>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</si>
  <si>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</si>
  <si>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</si>
  <si>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</si>
  <si>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</si>
  <si>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</si>
  <si>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</si>
  <si>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</si>
  <si>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</si>
  <si>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</si>
  <si>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</si>
  <si>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</si>
  <si>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</si>
  <si>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</si>
  <si>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</si>
  <si>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</si>
  <si>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</si>
  <si>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</si>
  <si>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</si>
  <si>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</si>
  <si>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</si>
  <si>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</si>
  <si>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</si>
  <si>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</si>
  <si>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</si>
  <si>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</si>
  <si>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</si>
  <si>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</si>
  <si>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</si>
  <si>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</si>
  <si>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</si>
  <si>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</si>
  <si>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</si>
  <si>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</si>
  <si>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</si>
  <si>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</si>
  <si>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</si>
  <si>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</si>
  <si>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</si>
  <si>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</si>
  <si>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</si>
  <si>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</si>
  <si>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</si>
  <si>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</si>
  <si>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</si>
  <si>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</si>
  <si>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</si>
  <si>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</si>
  <si>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</si>
  <si>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</si>
  <si>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</si>
  <si>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</si>
  <si>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</si>
  <si>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</si>
  <si>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</si>
  <si>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</si>
  <si>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</si>
  <si>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</si>
  <si>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</si>
  <si>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</si>
  <si>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</si>
  <si>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</si>
  <si>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</si>
  <si>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</si>
  <si>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</si>
  <si>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</si>
  <si>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</si>
  <si>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</si>
  <si>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</si>
  <si>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</si>
  <si>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</si>
  <si>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</si>
  <si>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</si>
  <si>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</si>
  <si>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</si>
  <si>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</si>
  <si>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</si>
  <si>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</si>
  <si>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</si>
  <si>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</si>
  <si>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</si>
  <si>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</si>
  <si>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</si>
  <si>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</si>
  <si>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</si>
  <si>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</si>
  <si>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</si>
  <si>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</si>
  <si>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</si>
  <si>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</si>
  <si>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</si>
  <si>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</si>
  <si>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</si>
  <si>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</si>
  <si>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</si>
  <si>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</si>
  <si>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</si>
  <si>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</si>
  <si>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</si>
  <si>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</si>
  <si>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</si>
  <si>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</si>
  <si>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</si>
  <si>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</si>
  <si>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</si>
  <si>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</si>
  <si>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</si>
  <si>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</si>
  <si>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</si>
  <si>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</si>
  <si>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</si>
  <si>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</si>
  <si>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</si>
  <si>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</si>
  <si>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</si>
  <si>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</si>
  <si>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</si>
  <si>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</si>
  <si>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</si>
  <si>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</si>
  <si>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</si>
  <si>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</si>
  <si>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</si>
  <si>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</si>
  <si>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</si>
  <si>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</si>
  <si>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</si>
  <si>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</si>
  <si>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</si>
  <si>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</si>
  <si>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</si>
  <si>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</si>
  <si>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</si>
  <si>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</si>
  <si>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</si>
  <si>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</si>
  <si>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</si>
  <si>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</si>
  <si>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</si>
  <si>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</si>
  <si>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</si>
  <si>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</si>
  <si>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</si>
  <si>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</si>
  <si>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</si>
  <si>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</si>
  <si>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</si>
  <si>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</si>
  <si>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</si>
  <si>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</si>
  <si>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</si>
  <si>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</si>
  <si>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</si>
  <si>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</si>
  <si>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</si>
  <si>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</si>
  <si>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</si>
  <si>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</si>
  <si>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</si>
  <si>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</si>
  <si>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</si>
  <si>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</si>
  <si>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</si>
  <si>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</si>
  <si>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</si>
  <si>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</si>
  <si>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</si>
  <si>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</si>
  <si>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</si>
  <si>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</si>
  <si>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</si>
  <si>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</si>
  <si>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</si>
  <si>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</si>
  <si>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</si>
  <si>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</si>
  <si>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</si>
  <si>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</si>
  <si>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</si>
  <si>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</si>
  <si>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</si>
  <si>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</si>
  <si>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</si>
  <si>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</si>
  <si>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</si>
  <si>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</si>
  <si>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</si>
  <si>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</si>
  <si>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</si>
  <si>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</si>
  <si>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</si>
  <si>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</si>
  <si>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</si>
  <si>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</si>
  <si>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</si>
  <si>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</si>
  <si>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</si>
  <si>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</si>
  <si>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</si>
  <si>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</si>
  <si>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</si>
  <si>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</si>
  <si>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</si>
  <si>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</si>
  <si>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</si>
  <si>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</si>
  <si>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</si>
  <si>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</si>
  <si>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</si>
  <si>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</si>
  <si>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</si>
  <si>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</si>
  <si>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</si>
  <si>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</si>
  <si>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</si>
  <si>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</si>
  <si>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</si>
  <si>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</si>
  <si>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</si>
  <si>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</si>
  <si>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</si>
  <si>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</si>
  <si>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</si>
  <si>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</si>
  <si>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</si>
  <si>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</si>
  <si>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</si>
  <si>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</si>
  <si>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</si>
  <si>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</si>
  <si>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</si>
  <si>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</si>
  <si>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</si>
  <si>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</si>
  <si>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</si>
  <si>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</si>
  <si>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</si>
  <si>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</si>
  <si>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</si>
  <si>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</si>
  <si>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</si>
  <si>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</si>
  <si>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</si>
  <si>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</si>
  <si>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</si>
  <si>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</si>
  <si>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</si>
  <si>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</si>
  <si>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</si>
  <si>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</si>
  <si>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</si>
  <si>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</si>
  <si>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</si>
  <si>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</si>
  <si>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</si>
  <si>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</si>
  <si>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</si>
  <si>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</si>
  <si>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</si>
  <si>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</si>
  <si>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</si>
  <si>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</si>
  <si>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</si>
  <si>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</si>
  <si>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</si>
  <si>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</si>
  <si>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</si>
  <si>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</si>
  <si>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</si>
  <si>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</si>
  <si>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</si>
  <si>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</si>
  <si>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</si>
  <si>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</si>
  <si>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</si>
  <si>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</si>
  <si>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</si>
  <si>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</si>
  <si>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</si>
  <si>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</si>
  <si>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</si>
  <si>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</si>
  <si>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</si>
  <si>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</si>
  <si>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</si>
  <si>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</si>
  <si>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</si>
  <si>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</si>
  <si>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</si>
  <si>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</si>
  <si>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</si>
  <si>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</si>
  <si>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</si>
  <si>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</si>
  <si>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</si>
  <si>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</si>
  <si>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</si>
  <si>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</si>
  <si>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</si>
  <si>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</si>
  <si>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</si>
  <si>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</si>
  <si>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</si>
  <si>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</si>
  <si>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</si>
  <si>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</si>
  <si>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</si>
  <si>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</si>
  <si>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</si>
  <si>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</si>
  <si>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</si>
  <si>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</si>
  <si>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</si>
  <si>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</si>
  <si>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</si>
  <si>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</si>
  <si>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</si>
  <si>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</si>
  <si>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</si>
  <si>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</si>
  <si>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</si>
  <si>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</si>
  <si>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</si>
  <si>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</si>
  <si>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</si>
  <si>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</si>
  <si>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</si>
  <si>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</si>
  <si>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</si>
  <si>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</si>
  <si>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</si>
  <si>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</si>
  <si>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</si>
  <si>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</si>
  <si>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</si>
  <si>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</si>
  <si>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</si>
  <si>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</si>
  <si>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</si>
  <si>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</si>
  <si>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</si>
  <si>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</si>
  <si>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</si>
  <si>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</si>
  <si>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</si>
  <si>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</si>
  <si>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</si>
  <si>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</si>
  <si>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</si>
  <si>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</si>
  <si>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</si>
  <si>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</si>
  <si>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</si>
  <si>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</si>
  <si>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</si>
  <si>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</si>
  <si>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</si>
  <si>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</si>
  <si>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</si>
  <si>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</si>
  <si>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</si>
  <si>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</si>
  <si>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</si>
  <si>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</si>
  <si>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</si>
  <si>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</si>
  <si>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</si>
  <si>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</si>
  <si>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</si>
  <si>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</si>
  <si>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</si>
  <si>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</si>
  <si>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</si>
  <si>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</si>
  <si>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</si>
  <si>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</si>
  <si>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</si>
  <si>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</si>
  <si>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</si>
  <si>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</si>
  <si>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</si>
  <si>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</si>
  <si>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</si>
  <si>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</si>
  <si>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</si>
  <si>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</si>
  <si>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</si>
  <si>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</si>
  <si>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</si>
  <si>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</si>
  <si>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</si>
  <si>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</si>
  <si>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</si>
  <si>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</si>
  <si>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</si>
  <si>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</si>
  <si>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</si>
  <si>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</si>
  <si>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</si>
  <si>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</si>
  <si>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</si>
  <si>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</si>
  <si>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</si>
  <si>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</si>
  <si>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</si>
  <si>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</si>
  <si>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</si>
  <si>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</si>
  <si>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</si>
  <si>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</si>
  <si>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</si>
  <si>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</si>
  <si>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</si>
  <si>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</si>
  <si>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</si>
  <si>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</si>
  <si>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</si>
  <si>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</si>
  <si>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</si>
  <si>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</si>
  <si>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</si>
  <si>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</si>
  <si>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</si>
  <si>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</si>
  <si>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</si>
  <si>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</si>
  <si>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</si>
  <si>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</si>
  <si>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</si>
  <si>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</si>
  <si>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</si>
  <si>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</si>
  <si>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</si>
  <si>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</si>
  <si>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</si>
  <si>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</si>
  <si>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</si>
  <si>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</si>
  <si>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</si>
  <si>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</si>
  <si>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</si>
  <si>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</si>
  <si>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</si>
  <si>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</si>
  <si>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</si>
  <si>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</si>
  <si>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</si>
  <si>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</si>
  <si>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</si>
  <si>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</si>
  <si>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</si>
  <si>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</si>
  <si>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</si>
  <si>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</si>
  <si>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</si>
  <si>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</si>
  <si>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</si>
  <si>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</si>
  <si>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</si>
  <si>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</si>
  <si>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</si>
  <si>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</si>
  <si>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</si>
  <si>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</si>
  <si>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</si>
  <si>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</si>
  <si>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</si>
  <si>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</si>
  <si>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</si>
  <si>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</si>
  <si>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</si>
  <si>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</si>
  <si>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</si>
  <si>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</si>
  <si>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</si>
  <si>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</si>
  <si>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</si>
  <si>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</si>
  <si>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</si>
  <si>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</si>
  <si>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</si>
  <si>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</si>
  <si>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</si>
  <si>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</si>
  <si>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</si>
  <si>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</si>
  <si>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</si>
  <si>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</si>
  <si>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</si>
  <si>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</si>
  <si>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</si>
  <si>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</si>
  <si>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</si>
  <si>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</si>
  <si>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</si>
  <si>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</si>
  <si>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</si>
  <si>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</si>
  <si>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</si>
  <si>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</si>
  <si>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</si>
  <si>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</si>
  <si>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</si>
  <si>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</si>
  <si>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</si>
  <si>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</si>
  <si>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</si>
  <si>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</si>
  <si>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</si>
  <si>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</si>
  <si>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</si>
  <si>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</si>
  <si>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</si>
  <si>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</si>
  <si>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</si>
  <si>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</si>
  <si>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</si>
  <si>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</si>
  <si>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</si>
  <si>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</si>
  <si>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</si>
  <si>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</si>
  <si>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</si>
  <si>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</si>
  <si>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</si>
  <si>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</si>
  <si>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</si>
  <si>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</si>
  <si>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</si>
  <si>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</si>
  <si>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</si>
  <si>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</si>
  <si>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</si>
  <si>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</si>
  <si>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</si>
  <si>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</si>
  <si>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</si>
  <si>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</si>
  <si>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</si>
  <si>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</si>
  <si>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</si>
  <si>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</si>
  <si>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</si>
  <si>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</si>
  <si>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</si>
  <si>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</si>
  <si>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</si>
  <si>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</si>
  <si>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</si>
  <si>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</si>
  <si>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</si>
  <si>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</si>
  <si>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</si>
  <si>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</si>
  <si>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</si>
  <si>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</si>
  <si>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</si>
  <si>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</si>
  <si>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</si>
  <si>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</si>
  <si>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</si>
  <si>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</si>
  <si>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</si>
  <si>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</si>
  <si>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</si>
  <si>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</si>
  <si>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</si>
  <si>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</si>
  <si>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</si>
  <si>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</si>
  <si>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</si>
  <si>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</si>
  <si>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</si>
  <si>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</si>
  <si>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</si>
  <si>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</si>
  <si>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</si>
  <si>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</si>
  <si>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</si>
  <si>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</si>
  <si>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</si>
  <si>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</si>
  <si>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</si>
  <si>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</si>
  <si>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</si>
  <si>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</si>
  <si>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</si>
  <si>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</si>
  <si>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</si>
  <si>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</si>
  <si>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</si>
  <si>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</si>
  <si>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</si>
  <si>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</si>
  <si>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</si>
  <si>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</si>
  <si>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</si>
  <si>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</si>
  <si>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</si>
  <si>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</si>
  <si>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</si>
  <si>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</si>
  <si>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</si>
  <si>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</si>
  <si>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</si>
  <si>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</si>
  <si>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</si>
  <si>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</si>
  <si>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</si>
  <si>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</si>
  <si>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</si>
  <si>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</si>
  <si>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</si>
  <si>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</si>
  <si>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</si>
  <si>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</si>
  <si>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</si>
  <si>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</si>
  <si>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</si>
  <si>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</si>
  <si>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</si>
  <si>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</si>
  <si>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</si>
  <si>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</si>
  <si>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</si>
  <si>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</si>
  <si>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</si>
  <si>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</si>
  <si>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</si>
  <si>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</si>
  <si>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</si>
  <si>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</si>
  <si>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</si>
  <si>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</si>
  <si>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</si>
  <si>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</si>
  <si>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</si>
  <si>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</si>
  <si>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</si>
  <si>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</si>
  <si>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</si>
  <si>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</si>
  <si>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</si>
  <si>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</si>
  <si>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</si>
  <si>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</si>
  <si>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</si>
  <si>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</si>
  <si>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</si>
  <si>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</si>
  <si>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</si>
  <si>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</si>
  <si>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</si>
  <si>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</si>
  <si>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</si>
  <si>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</si>
  <si>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</si>
  <si>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</si>
  <si>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</si>
  <si>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</si>
  <si>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</si>
  <si>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</si>
  <si>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</si>
  <si>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</si>
  <si>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</si>
  <si>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</si>
  <si>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</si>
  <si>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</si>
  <si>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</si>
  <si>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</si>
  <si>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</si>
  <si>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</si>
  <si>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</si>
  <si>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</si>
  <si>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</si>
  <si>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</si>
  <si>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</si>
  <si>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</si>
  <si>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</si>
  <si>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</si>
  <si>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</si>
  <si>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</si>
  <si>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</si>
  <si>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</si>
  <si>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</si>
  <si>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</si>
  <si>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</si>
  <si>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</si>
  <si>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</si>
  <si>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</si>
  <si>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</si>
  <si>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</si>
  <si>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</si>
  <si>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</si>
  <si>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</si>
  <si>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</si>
  <si>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</si>
  <si>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</si>
  <si>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</si>
  <si>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</si>
  <si>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</si>
  <si>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</si>
  <si>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</si>
  <si>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</si>
  <si>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</si>
  <si>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</si>
  <si>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</si>
  <si>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</si>
  <si>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</si>
  <si>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</si>
  <si>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</si>
  <si>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</si>
  <si>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</si>
  <si>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</si>
  <si>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</si>
  <si>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</si>
  <si>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</si>
  <si>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</si>
  <si>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</si>
  <si>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</si>
  <si>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</si>
  <si>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</si>
  <si>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</si>
  <si>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</si>
  <si>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</si>
  <si>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</si>
  <si>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</si>
  <si>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</si>
  <si>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</si>
  <si>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</si>
  <si>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</si>
  <si>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</si>
  <si>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</si>
  <si>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</si>
  <si>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</si>
  <si>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</si>
  <si>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</si>
  <si>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</si>
  <si>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</si>
  <si>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</si>
  <si>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</si>
  <si>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</si>
  <si>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</si>
  <si>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</si>
  <si>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</si>
  <si>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</si>
  <si>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</si>
  <si>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</si>
  <si>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</si>
  <si>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</si>
  <si>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</si>
  <si>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</si>
  <si>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</si>
  <si>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</si>
  <si>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</si>
  <si>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</si>
  <si>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</si>
  <si>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</si>
  <si>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</si>
  <si>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</si>
  <si>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</si>
  <si>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</si>
  <si>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</si>
  <si>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</si>
  <si>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</si>
  <si>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</si>
  <si>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</si>
  <si>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</si>
  <si>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</si>
  <si>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</si>
  <si>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</si>
  <si>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</si>
  <si>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</si>
  <si>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</si>
  <si>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</si>
  <si>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</si>
  <si>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</si>
  <si>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</si>
  <si>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</si>
  <si>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</si>
  <si>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</si>
  <si>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</si>
  <si>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</si>
  <si>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</si>
  <si>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</si>
  <si>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</si>
  <si>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</si>
  <si>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</si>
  <si>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</si>
  <si>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</si>
  <si>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</si>
  <si>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</si>
  <si>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</si>
  <si>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</si>
  <si>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</si>
  <si>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</si>
  <si>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</si>
  <si>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</si>
  <si>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</si>
  <si>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</si>
  <si>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</si>
  <si>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</si>
  <si>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</si>
  <si>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</si>
  <si>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</si>
  <si>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</si>
  <si>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</si>
  <si>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</si>
  <si>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</si>
  <si>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</si>
  <si>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</si>
  <si>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</si>
  <si>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</si>
  <si>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</si>
  <si>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</si>
  <si>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</si>
  <si>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</si>
  <si>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</si>
  <si>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</si>
  <si>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</si>
  <si>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</si>
  <si>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</si>
  <si>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</si>
  <si>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</si>
  <si>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</si>
  <si>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</si>
  <si>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</si>
  <si>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</si>
  <si>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</si>
  <si>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</si>
  <si>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</si>
  <si>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</si>
  <si>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</si>
  <si>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</si>
  <si>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</si>
  <si>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</si>
  <si>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</si>
  <si>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</si>
  <si>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</si>
  <si>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</si>
  <si>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</si>
  <si>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</si>
  <si>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</si>
  <si>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</si>
  <si>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</si>
  <si>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</si>
  <si>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</si>
  <si>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</si>
  <si>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</si>
  <si>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</si>
  <si>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</si>
  <si>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</si>
  <si>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</si>
  <si>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</si>
  <si>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</si>
  <si>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</si>
  <si>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</si>
  <si>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</si>
  <si>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</si>
  <si>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</si>
  <si>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</si>
  <si>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</si>
  <si>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</si>
  <si>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</si>
  <si>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</si>
  <si>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</si>
  <si>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</si>
  <si>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</si>
  <si>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</si>
  <si>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</si>
  <si>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</si>
  <si>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</si>
  <si>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</si>
  <si>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</si>
  <si>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</si>
  <si>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</si>
  <si>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</si>
  <si>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</si>
  <si>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</si>
  <si>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</si>
  <si>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</si>
  <si>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</si>
  <si>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</si>
  <si>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</si>
  <si>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</si>
  <si>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</si>
  <si>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</si>
  <si>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</si>
  <si>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</si>
  <si>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</si>
  <si>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</si>
  <si>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</si>
  <si>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</si>
  <si>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</si>
  <si>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</si>
  <si>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</si>
  <si>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</si>
  <si>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</si>
  <si>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</si>
  <si>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</si>
  <si>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</si>
  <si>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</si>
  <si>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</si>
  <si>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</si>
  <si>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</si>
  <si>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</si>
  <si>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</si>
  <si>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</si>
  <si>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</si>
  <si>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</si>
  <si>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</si>
  <si>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</si>
  <si>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</si>
  <si>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</si>
  <si>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</si>
  <si>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</si>
  <si>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</si>
  <si>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</si>
  <si>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</si>
  <si>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</si>
  <si>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</si>
  <si>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</si>
  <si>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</si>
  <si>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</si>
  <si>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</si>
  <si>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</si>
  <si>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</si>
  <si>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</si>
  <si>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</si>
  <si>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</si>
  <si>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</si>
  <si>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</si>
  <si>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</si>
  <si>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</si>
  <si>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</si>
  <si>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</si>
  <si>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</si>
  <si>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</si>
  <si>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</si>
  <si>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</si>
  <si>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</si>
  <si>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</si>
  <si>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</si>
  <si>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</si>
  <si>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</si>
  <si>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</si>
  <si>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</si>
  <si>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</si>
  <si>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</si>
  <si>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</si>
  <si>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</si>
  <si>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</si>
  <si>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</si>
  <si>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</si>
  <si>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</si>
  <si>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</si>
  <si>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</si>
  <si>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</si>
  <si>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</si>
  <si>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</si>
  <si>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</si>
  <si>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</si>
  <si>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</si>
  <si>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</si>
  <si>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</si>
  <si>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</si>
  <si>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</si>
  <si>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</si>
  <si>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</si>
  <si>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</si>
  <si>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</si>
  <si>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</si>
  <si>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</si>
  <si>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</si>
  <si>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</si>
  <si>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</si>
  <si>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</si>
  <si>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</si>
  <si>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</si>
  <si>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</si>
  <si>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</si>
  <si>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</si>
  <si>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</si>
  <si>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</si>
  <si>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</si>
  <si>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</si>
  <si>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</si>
  <si>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</si>
  <si>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</si>
  <si>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</si>
  <si>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</si>
  <si>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</si>
  <si>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</si>
  <si>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</si>
  <si>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</si>
  <si>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</si>
  <si>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</si>
  <si>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</si>
  <si>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</si>
  <si>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</si>
  <si>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</si>
  <si>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</si>
  <si>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</si>
  <si>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</si>
  <si>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</si>
  <si>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</si>
  <si>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</si>
  <si>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</si>
  <si>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</si>
  <si>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</si>
  <si>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</si>
  <si>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</si>
  <si>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</si>
  <si>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</si>
  <si>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</si>
  <si>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</si>
  <si>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</si>
  <si>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</si>
  <si>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</si>
  <si>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</si>
  <si>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</si>
  <si>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</si>
  <si>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</si>
  <si>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</si>
  <si>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</si>
  <si>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</si>
  <si>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</si>
  <si>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</si>
  <si>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</si>
  <si>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</si>
  <si>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</si>
  <si>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</si>
  <si>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</si>
  <si>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</si>
  <si>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</si>
  <si>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</si>
  <si>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</si>
  <si>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</si>
  <si>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</si>
  <si>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</si>
  <si>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</si>
  <si>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</si>
  <si>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</si>
  <si>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</si>
  <si>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</si>
  <si>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</si>
  <si>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</si>
  <si>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</si>
  <si>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</si>
  <si>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</si>
  <si>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</si>
  <si>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</si>
  <si>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</si>
  <si>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</si>
  <si>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</si>
  <si>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</si>
  <si>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</si>
  <si>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</si>
  <si>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</si>
  <si>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</si>
  <si>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</si>
  <si>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</si>
  <si>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</si>
  <si>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</si>
  <si>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</si>
  <si>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</si>
  <si>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</si>
  <si>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</si>
  <si>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</si>
  <si>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</si>
  <si>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</si>
  <si>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</si>
  <si>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</si>
  <si>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</si>
  <si>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</si>
  <si>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</si>
  <si>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</si>
  <si>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</si>
  <si>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</si>
  <si>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</si>
  <si>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</si>
  <si>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</si>
  <si>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</si>
  <si>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</si>
  <si>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</si>
  <si>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</si>
  <si>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</si>
  <si>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</si>
  <si>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</si>
  <si>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</si>
  <si>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</si>
  <si>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</si>
  <si>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</si>
  <si>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</si>
  <si>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</si>
  <si>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</si>
  <si>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</si>
  <si>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</si>
  <si>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</si>
  <si>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</si>
  <si>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</si>
  <si>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</si>
  <si>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</si>
  <si>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</si>
  <si>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</si>
  <si>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</si>
  <si>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</si>
  <si>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</si>
  <si>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</si>
  <si>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</si>
  <si>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</si>
  <si>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</si>
  <si>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</si>
  <si>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</si>
  <si>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</si>
  <si>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</si>
  <si>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</si>
  <si>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</si>
  <si>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</si>
  <si>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</si>
  <si>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</si>
  <si>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</si>
  <si>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</si>
  <si>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</si>
  <si>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</si>
  <si>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</si>
  <si>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</si>
  <si>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</si>
  <si>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</si>
  <si>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</si>
  <si>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</si>
  <si>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</si>
  <si>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</si>
  <si>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</si>
  <si>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</si>
  <si>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</si>
  <si>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</si>
  <si>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</si>
  <si>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</si>
  <si>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</si>
  <si>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</si>
  <si>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</si>
  <si>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</si>
  <si>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</si>
  <si>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</si>
  <si>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</si>
  <si>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</si>
  <si>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</si>
  <si>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</si>
  <si>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</si>
  <si>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</si>
  <si>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</si>
  <si>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</si>
  <si>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</si>
  <si>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</si>
  <si>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</si>
  <si>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</si>
  <si>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</si>
  <si>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</si>
  <si>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</si>
  <si>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</si>
  <si>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</si>
  <si>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</si>
  <si>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</si>
  <si>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</si>
  <si>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</si>
  <si>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</si>
  <si>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</si>
  <si>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</si>
  <si>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</si>
  <si>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</si>
  <si>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</si>
  <si>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</si>
  <si>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</si>
  <si>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</si>
  <si>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</si>
  <si>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</si>
  <si>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</si>
  <si>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</si>
  <si>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</si>
  <si>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</si>
  <si>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</si>
  <si>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</si>
  <si>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</si>
  <si>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</si>
  <si>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</si>
  <si>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</si>
  <si>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</si>
  <si>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</si>
  <si>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</si>
  <si>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</si>
  <si>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</si>
  <si>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</si>
  <si>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</si>
  <si>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</si>
  <si>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</si>
  <si>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</si>
  <si>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</si>
  <si>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</si>
  <si>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</si>
  <si>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</si>
  <si>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</si>
  <si>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</si>
  <si>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</si>
  <si>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</si>
  <si>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</si>
  <si>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</si>
  <si>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</si>
  <si>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</si>
  <si>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</si>
  <si>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</si>
  <si>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</si>
  <si>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</si>
  <si>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</si>
  <si>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</si>
  <si>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</si>
  <si>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</si>
  <si>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</si>
  <si>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</si>
  <si>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</si>
  <si>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</si>
  <si>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</si>
  <si>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</si>
  <si>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</si>
  <si>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</si>
  <si>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</si>
  <si>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</si>
  <si>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</si>
  <si>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</si>
  <si>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</si>
  <si>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</si>
  <si>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</si>
  <si>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</si>
  <si>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</si>
  <si>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</si>
  <si>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</si>
  <si>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</si>
  <si>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</si>
  <si>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</si>
  <si>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</si>
  <si>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</si>
  <si>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</si>
  <si>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</si>
  <si>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</si>
  <si>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</si>
  <si>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</si>
  <si>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</si>
  <si>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</si>
  <si>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</si>
  <si>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</si>
  <si>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</si>
  <si>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</si>
  <si>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</si>
  <si>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</si>
  <si>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</si>
  <si>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</si>
  <si>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</si>
  <si>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</si>
  <si>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</si>
  <si>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</si>
  <si>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</si>
  <si>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</si>
  <si>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</si>
  <si>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</si>
  <si>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</si>
  <si>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</si>
  <si>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</si>
  <si>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</si>
  <si>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</si>
  <si>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</si>
  <si>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</si>
  <si>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</si>
  <si>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</si>
  <si>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</si>
  <si>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</si>
  <si>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</si>
  <si>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</si>
  <si>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</si>
  <si>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</si>
  <si>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</si>
  <si>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</si>
  <si>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</si>
  <si>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</si>
  <si>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</si>
  <si>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</si>
  <si>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</si>
  <si>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</si>
  <si>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</si>
  <si>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</si>
  <si>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</si>
  <si>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</si>
  <si>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</si>
  <si>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</si>
  <si>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</si>
  <si>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</si>
  <si>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</si>
  <si>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</si>
  <si>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</si>
  <si>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</si>
  <si>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</si>
  <si>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</si>
  <si>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</si>
  <si>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</si>
  <si>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</si>
  <si>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</si>
  <si>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</si>
  <si>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</si>
  <si>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</si>
  <si>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</si>
  <si>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</si>
  <si>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</si>
  <si>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</si>
  <si>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</si>
  <si>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</si>
  <si>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</si>
  <si>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</si>
  <si>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</si>
  <si>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</si>
  <si>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</si>
  <si>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</si>
  <si>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</si>
  <si>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</si>
  <si>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</si>
  <si>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</si>
  <si>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</si>
  <si>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</si>
  <si>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</si>
  <si>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</si>
  <si>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</si>
  <si>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</si>
  <si>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</si>
  <si>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</si>
  <si>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</si>
  <si>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</si>
  <si>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</si>
  <si>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</si>
  <si>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</si>
  <si>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</si>
  <si>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</si>
  <si>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</si>
  <si>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</si>
  <si>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</si>
  <si>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</si>
  <si>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</si>
  <si>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</si>
  <si>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</si>
  <si>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</si>
  <si>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</si>
  <si>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</si>
  <si>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</si>
  <si>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</si>
  <si>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</si>
  <si>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</si>
  <si>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</si>
  <si>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</si>
  <si>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</si>
  <si>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</si>
  <si>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</si>
  <si>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</si>
  <si>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</si>
  <si>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</si>
  <si>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</si>
  <si>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</si>
  <si>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</si>
  <si>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</si>
  <si>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</si>
  <si>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</si>
  <si>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</si>
  <si>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</si>
  <si>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</si>
  <si>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</si>
  <si>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</si>
  <si>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</si>
  <si>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</si>
  <si>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</si>
  <si>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</si>
  <si>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</si>
  <si>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</si>
  <si>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</si>
  <si>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</si>
  <si>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</si>
  <si>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</si>
  <si>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</si>
  <si>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</si>
  <si>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</si>
  <si>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</si>
  <si>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</si>
  <si>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</si>
  <si>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</si>
  <si>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</si>
  <si>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</si>
  <si>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</si>
  <si>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</si>
  <si>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</si>
  <si>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</si>
  <si>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</si>
  <si>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</si>
  <si>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</si>
  <si>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</si>
  <si>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</si>
  <si>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</si>
  <si>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</si>
  <si>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</si>
  <si>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</si>
  <si>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</si>
  <si>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</si>
  <si>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</si>
  <si>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</si>
  <si>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</si>
  <si>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</si>
  <si>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</si>
  <si>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</si>
  <si>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</si>
  <si>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</si>
  <si>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</si>
  <si>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</si>
  <si>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</si>
  <si>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</si>
  <si>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</si>
  <si>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</si>
  <si>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</si>
  <si>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</si>
  <si>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</si>
  <si>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</si>
  <si>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</si>
  <si>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</si>
  <si>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</si>
  <si>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</si>
  <si>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</si>
  <si>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</si>
  <si>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</si>
  <si>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</si>
  <si>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</si>
  <si>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</si>
  <si>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</si>
  <si>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</si>
  <si>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</si>
  <si>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</si>
  <si>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</si>
  <si>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</si>
  <si>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</si>
  <si>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</si>
  <si>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</si>
  <si>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</si>
  <si>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</si>
  <si>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</si>
  <si>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</si>
  <si>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</si>
  <si>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</si>
  <si>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</si>
  <si>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</si>
  <si>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</si>
  <si>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</si>
  <si>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</si>
  <si>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</si>
  <si>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</si>
  <si>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</si>
  <si>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</si>
  <si>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</si>
  <si>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</si>
  <si>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</si>
  <si>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</si>
  <si>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</si>
  <si>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</si>
  <si>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</si>
  <si>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</si>
  <si>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</si>
  <si>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</si>
  <si>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</si>
  <si>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</si>
  <si>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</si>
  <si>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</si>
  <si>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</si>
  <si>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</si>
  <si>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</si>
  <si>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</si>
  <si>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</si>
  <si>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</si>
  <si>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</si>
  <si>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</si>
  <si>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</si>
  <si>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</si>
  <si>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</si>
  <si>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</si>
  <si>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</si>
  <si>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</si>
  <si>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</si>
  <si>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</si>
  <si>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</si>
  <si>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</si>
  <si>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</si>
  <si>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</si>
  <si>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</si>
  <si>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</si>
  <si>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</si>
  <si>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</si>
  <si>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</si>
  <si>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</si>
  <si>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</si>
  <si>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</si>
  <si>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</si>
  <si>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</si>
  <si>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</si>
  <si>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</si>
  <si>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</si>
  <si>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</si>
  <si>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</si>
  <si>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</si>
  <si>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</si>
  <si>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</si>
  <si>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</si>
  <si>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</si>
  <si>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</si>
  <si>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</si>
  <si>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</si>
  <si>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</si>
  <si>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</si>
  <si>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</si>
  <si>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</si>
  <si>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</si>
  <si>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</si>
  <si>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</si>
  <si>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</si>
  <si>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</si>
  <si>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</si>
  <si>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</si>
  <si>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</si>
  <si>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</si>
  <si>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</si>
  <si>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</si>
  <si>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</si>
  <si>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</si>
  <si>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</si>
  <si>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</si>
  <si>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</si>
  <si>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</si>
  <si>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</si>
  <si>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</si>
  <si>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</si>
  <si>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</si>
  <si>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</si>
  <si>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</si>
  <si>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</si>
  <si>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</si>
  <si>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</si>
  <si>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</si>
  <si>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</si>
  <si>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</si>
  <si>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</si>
  <si>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</si>
  <si>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</si>
  <si>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</si>
  <si>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</si>
  <si>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</si>
  <si>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</si>
  <si>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</si>
  <si>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</si>
  <si>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</si>
  <si>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</si>
  <si>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</si>
  <si>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</si>
  <si>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</si>
  <si>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</si>
  <si>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</si>
  <si>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</si>
  <si>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</si>
  <si>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</si>
  <si>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</si>
  <si>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</si>
  <si>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</si>
  <si>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</si>
  <si>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</si>
  <si>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</si>
  <si>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</si>
  <si>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</si>
  <si>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</si>
  <si>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</si>
  <si>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</si>
  <si>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</si>
  <si>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</si>
  <si>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</si>
  <si>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</si>
  <si>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</si>
  <si>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</si>
  <si>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</si>
  <si>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</si>
  <si>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</si>
  <si>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</si>
  <si>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</si>
  <si>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</si>
  <si>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</si>
  <si>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</si>
  <si>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</si>
  <si>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</si>
  <si>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</si>
  <si>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</si>
  <si>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</si>
  <si>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</si>
  <si>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</si>
  <si>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</si>
  <si>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</si>
  <si>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</si>
  <si>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</si>
  <si>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</si>
  <si>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</si>
  <si>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</si>
  <si>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</si>
  <si>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</si>
  <si>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</si>
  <si>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</si>
  <si>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</si>
  <si>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</si>
  <si>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</si>
  <si>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</si>
  <si>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</si>
  <si>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</si>
  <si>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</si>
  <si>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</si>
  <si>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</si>
  <si>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</si>
  <si>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</si>
  <si>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</si>
  <si>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</si>
  <si>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</si>
  <si>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</si>
  <si>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</si>
  <si>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</si>
  <si>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</si>
  <si>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</si>
  <si>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</si>
  <si>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</si>
  <si>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</si>
  <si>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</si>
  <si>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</si>
  <si>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</si>
  <si>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</si>
  <si>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</si>
  <si>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</si>
  <si>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</si>
  <si>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</si>
  <si>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</si>
  <si>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</si>
  <si>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</si>
  <si>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</si>
  <si>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</si>
  <si>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</si>
  <si>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</si>
  <si>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</si>
  <si>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</si>
  <si>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</si>
  <si>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</si>
  <si>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</si>
  <si>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</si>
  <si>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</si>
  <si>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</si>
  <si>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</si>
  <si>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</si>
  <si>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</si>
  <si>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</si>
  <si>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</si>
  <si>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</si>
  <si>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</si>
  <si>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</si>
  <si>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</si>
  <si>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</si>
  <si>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</si>
  <si>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</si>
  <si>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</si>
  <si>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</si>
  <si>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</si>
  <si>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</si>
  <si>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</si>
  <si>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</si>
  <si>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</si>
  <si>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</si>
  <si>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</si>
  <si>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</si>
  <si>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</si>
  <si>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</si>
  <si>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</si>
  <si>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</si>
  <si>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</si>
  <si>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</si>
  <si>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</si>
  <si>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</si>
  <si>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</si>
  <si>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</si>
  <si>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</si>
  <si>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</si>
  <si>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</si>
  <si>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</si>
  <si>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</si>
  <si>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</si>
  <si>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</si>
  <si>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</si>
  <si>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</si>
  <si>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</si>
  <si>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</si>
  <si>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</si>
  <si>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</si>
  <si>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</si>
  <si>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</si>
  <si>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</si>
  <si>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</si>
  <si>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</si>
  <si>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</si>
  <si>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</si>
  <si>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</si>
  <si>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</si>
  <si>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</si>
  <si>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</si>
  <si>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</si>
  <si>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</si>
  <si>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</si>
  <si>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</si>
  <si>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</si>
  <si>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</si>
  <si>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</si>
  <si>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</si>
  <si>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</si>
  <si>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</si>
  <si>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</si>
  <si>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</si>
  <si>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</si>
  <si>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</si>
  <si>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</si>
  <si>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</si>
  <si>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</si>
  <si>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</si>
  <si>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</si>
  <si>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</si>
  <si>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</si>
  <si>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</si>
  <si>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</si>
  <si>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</si>
  <si>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</si>
  <si>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</si>
  <si>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</si>
  <si>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</si>
  <si>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</si>
  <si>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</si>
  <si>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</si>
  <si>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</si>
  <si>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</si>
  <si>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</si>
  <si>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</si>
  <si>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</si>
  <si>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</si>
  <si>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</si>
  <si>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</si>
  <si>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</si>
  <si>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</si>
  <si>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</si>
  <si>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</si>
  <si>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</si>
  <si>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</si>
  <si>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</si>
  <si>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</si>
  <si>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</si>
  <si>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</si>
  <si>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</si>
  <si>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</si>
  <si>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</si>
  <si>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</si>
  <si>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</si>
  <si>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</si>
  <si>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</si>
  <si>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</si>
  <si>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</si>
  <si>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</si>
  <si>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</si>
  <si>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</si>
  <si>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</si>
  <si>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</si>
  <si>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</si>
  <si>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</si>
  <si>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</si>
  <si>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</si>
  <si>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</si>
  <si>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</si>
  <si>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</si>
  <si>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</si>
  <si>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</si>
  <si>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</si>
  <si>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</si>
  <si>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</si>
  <si>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</si>
  <si>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</si>
  <si>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</si>
  <si>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</si>
  <si>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</si>
  <si>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</si>
  <si>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</si>
  <si>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</si>
  <si>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</si>
  <si>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</si>
  <si>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</si>
  <si>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</si>
  <si>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</si>
  <si>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</si>
  <si>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</si>
  <si>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</si>
  <si>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</si>
  <si>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</si>
  <si>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</si>
  <si>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</si>
  <si>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</si>
  <si>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</si>
  <si>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</si>
  <si>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</si>
  <si>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</si>
  <si>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</si>
  <si>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</si>
  <si>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</si>
  <si>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</si>
  <si>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</si>
  <si>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</si>
  <si>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</si>
  <si>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</si>
  <si>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</si>
  <si>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</si>
  <si>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</si>
  <si>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</si>
  <si>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</si>
  <si>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</si>
  <si>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</si>
  <si>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</si>
  <si>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</si>
  <si>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</si>
  <si>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</si>
  <si>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</si>
  <si>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</si>
  <si>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</si>
  <si>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</si>
  <si>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</si>
  <si>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</si>
  <si>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</si>
  <si>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</si>
  <si>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</si>
  <si>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</si>
  <si>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</si>
  <si>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</si>
  <si>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</si>
  <si>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</si>
  <si>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</si>
  <si>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</si>
  <si>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</si>
  <si>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</si>
  <si>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</si>
  <si>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</si>
  <si>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</si>
  <si>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</si>
  <si>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</si>
  <si>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</si>
  <si>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</si>
  <si>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</si>
  <si>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</si>
  <si>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</si>
  <si>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</si>
  <si>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</si>
  <si>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</si>
  <si>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</si>
  <si>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</si>
  <si>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</si>
  <si>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</si>
  <si>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</si>
  <si>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</si>
  <si>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</si>
  <si>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</si>
  <si>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</si>
  <si>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</si>
  <si>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</si>
  <si>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</si>
  <si>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</si>
  <si>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</si>
  <si>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</si>
  <si>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</si>
  <si>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</si>
  <si>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</si>
  <si>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</si>
  <si>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</si>
  <si>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</si>
  <si>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</si>
  <si>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</si>
  <si>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</si>
  <si>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</si>
  <si>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</si>
  <si>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</si>
  <si>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</si>
  <si>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</si>
  <si>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</si>
  <si>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</si>
  <si>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</si>
  <si>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</si>
  <si>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</si>
  <si>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</si>
  <si>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</si>
  <si>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</si>
  <si>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</si>
  <si>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</si>
  <si>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</si>
  <si>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</si>
  <si>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</si>
  <si>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</si>
  <si>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</si>
  <si>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</si>
  <si>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</si>
  <si>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</si>
  <si>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</si>
  <si>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</si>
  <si>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</si>
  <si>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</si>
  <si>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</si>
  <si>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</si>
  <si>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</si>
  <si>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</si>
  <si>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</si>
  <si>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</si>
  <si>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</si>
  <si>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</si>
  <si>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</si>
  <si>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</si>
  <si>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</si>
  <si>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</si>
  <si>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</si>
  <si>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</si>
  <si>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</si>
  <si>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</si>
  <si>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</si>
  <si>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</si>
  <si>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</si>
  <si>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</si>
  <si>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</si>
  <si>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</si>
  <si>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</si>
  <si>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</si>
  <si>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</si>
  <si>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</si>
  <si>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</si>
  <si>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</si>
  <si>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</si>
  <si>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</si>
  <si>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</si>
  <si>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</si>
  <si>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</si>
  <si>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</si>
  <si>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</si>
  <si>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</si>
  <si>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</si>
  <si>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</si>
  <si>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</si>
  <si>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</si>
  <si>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</si>
  <si>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</si>
  <si>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</si>
  <si>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</si>
  <si>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</si>
  <si>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</si>
  <si>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</si>
  <si>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</si>
  <si>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</si>
  <si>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</si>
  <si>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</si>
  <si>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</si>
  <si>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</si>
  <si>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</si>
  <si>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</si>
  <si>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</si>
  <si>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</si>
  <si>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</si>
  <si>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</si>
  <si>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</si>
  <si>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</si>
  <si>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</si>
  <si>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</si>
  <si>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</si>
  <si>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</si>
  <si>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</si>
  <si>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</si>
  <si>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</si>
  <si>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</si>
  <si>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</si>
  <si>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</si>
  <si>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</si>
  <si>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</si>
  <si>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</si>
  <si>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</si>
  <si>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</si>
  <si>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</si>
  <si>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</si>
  <si>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</si>
  <si>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</si>
  <si>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</si>
  <si>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</si>
  <si>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</si>
  <si>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</si>
  <si>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</si>
  <si>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</si>
  <si>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</si>
  <si>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</si>
  <si>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</si>
  <si>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</si>
  <si>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</si>
  <si>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</si>
  <si>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</si>
  <si>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</si>
  <si>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</si>
  <si>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</si>
  <si>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</si>
  <si>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</si>
  <si>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</si>
  <si>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</si>
  <si>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</si>
  <si>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</si>
  <si>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</si>
  <si>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</si>
  <si>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</si>
  <si>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</si>
  <si>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</si>
  <si>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</si>
  <si>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</si>
  <si>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</si>
  <si>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</si>
  <si>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</si>
  <si>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</si>
  <si>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</si>
  <si>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</si>
  <si>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</si>
  <si>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</si>
  <si>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</si>
  <si>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</si>
  <si>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</si>
  <si>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</si>
  <si>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</si>
  <si>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</si>
  <si>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</si>
  <si>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</si>
  <si>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</si>
  <si>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</si>
  <si>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</si>
  <si>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</si>
  <si>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</si>
  <si>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</si>
  <si>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</si>
  <si>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</si>
  <si>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</si>
  <si>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</si>
  <si>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</si>
  <si>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</si>
  <si>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</si>
  <si>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</si>
  <si>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</si>
  <si>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</si>
  <si>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</si>
  <si>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</si>
  <si>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</si>
  <si>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</si>
  <si>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</si>
  <si>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</si>
  <si>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</si>
  <si>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</si>
  <si>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</si>
  <si>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</si>
  <si>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</si>
  <si>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</si>
  <si>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</si>
  <si>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</si>
  <si>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</si>
  <si>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</si>
  <si>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</si>
  <si>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</si>
  <si>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</si>
  <si>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</si>
  <si>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</si>
  <si>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</si>
  <si>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</si>
  <si>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</si>
  <si>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</si>
  <si>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</si>
  <si>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</si>
  <si>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</si>
  <si>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</si>
  <si>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</si>
  <si>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</si>
  <si>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</si>
  <si>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</si>
  <si>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</si>
  <si>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</si>
  <si>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</si>
  <si>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</si>
  <si>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</si>
  <si>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</si>
  <si>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</si>
  <si>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</si>
  <si>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</si>
  <si>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</si>
  <si>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</si>
  <si>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</si>
  <si>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</si>
  <si>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</si>
  <si>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</si>
  <si>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</si>
  <si>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</si>
  <si>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</si>
  <si>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</si>
  <si>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</si>
  <si>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</si>
  <si>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</si>
  <si>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</si>
  <si>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</si>
  <si>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</si>
  <si>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</si>
  <si>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</si>
  <si>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</si>
  <si>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</si>
  <si>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</si>
  <si>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</si>
  <si>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</si>
  <si>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</si>
  <si>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</si>
  <si>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</si>
  <si>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</si>
  <si>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</si>
  <si>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</si>
  <si>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</si>
  <si>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</si>
  <si>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</si>
  <si>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</si>
  <si>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</si>
  <si>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</si>
  <si>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</si>
  <si>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</si>
  <si>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</si>
  <si>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</si>
  <si>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</si>
  <si>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</si>
  <si>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</si>
  <si>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</si>
  <si>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</si>
  <si>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</si>
  <si>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</si>
  <si>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</si>
  <si>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</si>
  <si>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</si>
  <si>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</si>
  <si>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</si>
  <si>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</si>
  <si>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</si>
  <si>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</si>
  <si>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</si>
  <si>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</si>
  <si>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</si>
  <si>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</si>
  <si>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</si>
  <si>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</si>
  <si>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</si>
  <si>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</si>
  <si>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</si>
  <si>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</si>
  <si>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</si>
  <si>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</si>
  <si>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</si>
  <si>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</si>
  <si>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</si>
  <si>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</si>
  <si>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</si>
  <si>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</si>
  <si>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</si>
  <si>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</si>
  <si>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</si>
  <si>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</si>
  <si>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</si>
  <si>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</si>
  <si>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</si>
  <si>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</si>
  <si>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</si>
  <si>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</si>
  <si>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</si>
  <si>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</si>
  <si>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</si>
  <si>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</si>
  <si>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</si>
  <si>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</si>
  <si>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</si>
  <si>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</si>
  <si>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</si>
  <si>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</si>
  <si>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</si>
  <si>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</si>
  <si>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</si>
  <si>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</si>
  <si>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</si>
  <si>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</si>
  <si>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</si>
  <si>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</si>
  <si>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</si>
  <si>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</si>
  <si>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</si>
  <si>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</si>
  <si>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</si>
  <si>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</si>
  <si>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</si>
  <si>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</si>
  <si>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</si>
  <si>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</si>
  <si>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</si>
  <si>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</si>
  <si>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</si>
  <si>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</si>
  <si>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</si>
  <si>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</si>
  <si>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</si>
  <si>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</si>
  <si>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</si>
  <si>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</si>
  <si>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</si>
  <si>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</si>
  <si>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</si>
  <si>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</si>
  <si>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</si>
  <si>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</si>
  <si>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</si>
  <si>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</si>
  <si>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</si>
  <si>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</si>
  <si>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</si>
  <si>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</si>
  <si>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</si>
  <si>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</si>
  <si>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</si>
  <si>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</si>
  <si>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</si>
  <si>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</si>
  <si>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</si>
  <si>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</si>
  <si>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</si>
  <si>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</si>
  <si>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</si>
  <si>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</si>
  <si>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</si>
  <si>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</si>
  <si>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</si>
  <si>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</si>
  <si>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</si>
  <si>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</si>
  <si>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</si>
  <si>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</si>
  <si>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</si>
  <si>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</si>
  <si>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</si>
  <si>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</si>
  <si>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</si>
  <si>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</si>
  <si>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</si>
  <si>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</si>
  <si>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</si>
  <si>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</si>
  <si>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</si>
  <si>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</si>
  <si>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</si>
  <si>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</si>
  <si>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</si>
  <si>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</si>
  <si>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</si>
  <si>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</si>
  <si>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</si>
  <si>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</si>
  <si>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</si>
  <si>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</si>
  <si>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</si>
  <si>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</si>
  <si>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</si>
  <si>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</si>
  <si>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</si>
  <si>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</si>
  <si>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</si>
  <si>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</si>
  <si>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</si>
  <si>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</si>
  <si>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</si>
  <si>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</si>
  <si>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</si>
  <si>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</si>
  <si>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</si>
  <si>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</si>
  <si>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</si>
  <si>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</si>
  <si>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</si>
  <si>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</si>
  <si>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</si>
  <si>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</si>
  <si>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</si>
  <si>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</si>
  <si>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</si>
  <si>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</si>
  <si>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</si>
  <si>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</si>
  <si>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</si>
  <si>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</si>
  <si>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</si>
  <si>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</si>
  <si>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</si>
  <si>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</si>
  <si>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</si>
  <si>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</si>
  <si>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</si>
  <si>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</si>
  <si>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</si>
  <si>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</si>
  <si>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</si>
  <si>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</si>
  <si>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</si>
  <si>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</si>
  <si>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</si>
  <si>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</si>
  <si>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</si>
  <si>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</si>
  <si>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</si>
  <si>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</si>
  <si>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</si>
  <si>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</si>
  <si>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</si>
  <si>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</si>
  <si>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</si>
  <si>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</si>
  <si>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</si>
  <si>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</si>
  <si>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</si>
  <si>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</si>
  <si>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</si>
  <si>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</si>
  <si>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</si>
  <si>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</si>
  <si>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</si>
  <si>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</si>
  <si>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</si>
  <si>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</si>
  <si>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</si>
  <si>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</si>
  <si>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</si>
  <si>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</si>
  <si>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</si>
  <si>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</si>
  <si>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</si>
  <si>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</si>
  <si>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</si>
  <si>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</si>
  <si>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</si>
  <si>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</si>
  <si>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</si>
  <si>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</si>
  <si>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</si>
  <si>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</si>
  <si>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</si>
  <si>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</si>
  <si>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</si>
  <si>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</si>
  <si>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</si>
  <si>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</si>
  <si>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</si>
  <si>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</si>
  <si>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</si>
  <si>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</si>
  <si>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</si>
  <si>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</si>
  <si>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</si>
  <si>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</si>
  <si>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</si>
  <si>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</si>
  <si>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</si>
  <si>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</si>
  <si>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</si>
  <si>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</si>
  <si>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</si>
  <si>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</si>
  <si>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</si>
  <si>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</si>
  <si>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</si>
  <si>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</si>
  <si>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</si>
  <si>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</si>
  <si>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</si>
  <si>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</si>
  <si>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</si>
  <si>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</si>
  <si>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</si>
  <si>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</si>
  <si>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</si>
  <si>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</si>
  <si>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</si>
  <si>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</si>
  <si>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</si>
  <si>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</si>
  <si>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</si>
  <si>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</si>
  <si>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</si>
  <si>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</si>
  <si>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</si>
  <si>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</si>
  <si>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</si>
  <si>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</si>
  <si>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</si>
  <si>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</si>
  <si>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</si>
  <si>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</si>
  <si>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</si>
  <si>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</si>
  <si>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</si>
  <si>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</si>
  <si>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</si>
  <si>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</si>
  <si>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</si>
  <si>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</si>
  <si>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</si>
  <si>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</si>
  <si>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</si>
  <si>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</si>
  <si>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</si>
  <si>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</si>
  <si>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</si>
  <si>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</si>
  <si>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</si>
  <si>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</si>
  <si>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</si>
  <si>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</si>
  <si>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</si>
  <si>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</si>
  <si>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</si>
  <si>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</si>
  <si>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</si>
  <si>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</si>
  <si>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</si>
  <si>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</si>
  <si>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</si>
  <si>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</si>
  <si>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</si>
  <si>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</si>
  <si>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</si>
  <si>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</si>
  <si>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</si>
  <si>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</si>
  <si>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</si>
  <si>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</si>
  <si>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</si>
  <si>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</si>
  <si>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</si>
  <si>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</si>
  <si>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</si>
  <si>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</si>
  <si>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</si>
  <si>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</si>
  <si>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</si>
  <si>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</si>
  <si>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</si>
  <si>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</si>
  <si>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</si>
  <si>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</si>
  <si>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</si>
  <si>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</si>
  <si>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</si>
  <si>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</si>
  <si>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</si>
  <si>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</si>
  <si>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</si>
  <si>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</si>
  <si>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</si>
  <si>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</si>
  <si>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</si>
  <si>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</si>
  <si>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</si>
  <si>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</si>
  <si>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</si>
  <si>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</si>
  <si>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</si>
  <si>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</si>
  <si>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</si>
  <si>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</si>
  <si>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</si>
  <si>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</si>
  <si>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</si>
  <si>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</si>
  <si>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</si>
  <si>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</si>
  <si>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</si>
  <si>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</si>
  <si>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</si>
  <si>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</si>
  <si>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</si>
  <si>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</si>
  <si>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</si>
  <si>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</si>
  <si>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</si>
  <si>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</si>
  <si>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</si>
  <si>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</si>
  <si>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</si>
  <si>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</si>
  <si>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</si>
  <si>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</si>
  <si>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</si>
  <si>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</si>
  <si>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</si>
  <si>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</si>
  <si>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</si>
  <si>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</si>
  <si>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</si>
  <si>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</si>
  <si>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</si>
  <si>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</si>
  <si>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</si>
  <si>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</si>
  <si>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</si>
  <si>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</si>
  <si>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</si>
  <si>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</si>
  <si>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</si>
  <si>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</si>
  <si>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</si>
  <si>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</si>
  <si>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</si>
  <si>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</si>
  <si>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</si>
  <si>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</si>
  <si>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</si>
  <si>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</si>
  <si>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</si>
  <si>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</si>
  <si>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</si>
  <si>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</si>
  <si>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</si>
  <si>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</si>
  <si>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</si>
  <si>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</si>
  <si>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</si>
  <si>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</si>
  <si>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</si>
  <si>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</si>
  <si>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</si>
  <si>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</si>
  <si>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</si>
  <si>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</si>
  <si>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</si>
  <si>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</si>
  <si>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</si>
  <si>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</si>
  <si>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</si>
  <si>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</si>
  <si>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</si>
  <si>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</si>
  <si>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</si>
  <si>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</si>
  <si>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</si>
  <si>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</si>
  <si>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</si>
  <si>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</si>
  <si>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</si>
  <si>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</si>
  <si>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</si>
  <si>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</si>
  <si>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</si>
  <si>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</si>
  <si>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</si>
  <si>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</si>
  <si>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</si>
  <si>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</si>
  <si>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</si>
  <si>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</si>
  <si>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</si>
  <si>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</si>
  <si>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</si>
  <si>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</si>
  <si>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</si>
  <si>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</si>
  <si>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</si>
  <si>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</si>
  <si>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</si>
  <si>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</si>
  <si>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</si>
  <si>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</si>
  <si>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</si>
  <si>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</si>
  <si>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</si>
  <si>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</si>
  <si>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</si>
  <si>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</si>
  <si>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</si>
  <si>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</si>
  <si>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</si>
  <si>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</si>
  <si>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</si>
  <si>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</si>
  <si>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</si>
  <si>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</si>
  <si>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</si>
  <si>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</si>
  <si>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</si>
  <si>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</si>
  <si>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</si>
  <si>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</si>
  <si>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</si>
  <si>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</si>
  <si>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</si>
  <si>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</si>
  <si>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</si>
  <si>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</si>
  <si>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</si>
  <si>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</si>
  <si>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</si>
  <si>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</si>
  <si>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</si>
  <si>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</si>
  <si>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</si>
  <si>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</si>
  <si>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</si>
  <si>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</si>
  <si>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</si>
  <si>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</si>
  <si>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</si>
  <si>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</si>
  <si>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</si>
  <si>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</si>
  <si>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</si>
  <si>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</si>
  <si>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</si>
  <si>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</si>
  <si>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</si>
  <si>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</si>
  <si>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</si>
  <si>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</si>
  <si>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</si>
  <si>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</si>
  <si>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</si>
  <si>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</si>
  <si>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</si>
  <si>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</si>
  <si>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</si>
  <si>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</si>
  <si>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</si>
  <si>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</si>
  <si>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</si>
  <si>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</si>
  <si>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</si>
  <si>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</si>
  <si>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</si>
  <si>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</si>
  <si>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</si>
  <si>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</si>
  <si>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</si>
  <si>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</si>
  <si>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</si>
  <si>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</si>
  <si>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</si>
  <si>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</si>
  <si>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</si>
  <si>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</si>
  <si>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</si>
  <si>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</si>
  <si>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</si>
  <si>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</si>
  <si>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</si>
  <si>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</si>
  <si>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</si>
  <si>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</si>
  <si>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</si>
  <si>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</si>
  <si>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</si>
  <si>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</si>
  <si>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</si>
  <si>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</si>
  <si>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</si>
  <si>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</si>
  <si>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</si>
  <si>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</si>
  <si>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</si>
  <si>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</si>
  <si>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</si>
  <si>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</si>
  <si>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</si>
  <si>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</si>
  <si>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</si>
  <si>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</si>
  <si>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</si>
  <si>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</si>
  <si>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</si>
  <si>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</si>
  <si>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</si>
  <si>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</si>
  <si>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</si>
  <si>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</si>
  <si>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</si>
  <si>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</si>
  <si>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</si>
  <si>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</si>
  <si>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</si>
  <si>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</si>
  <si>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</si>
  <si>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</si>
  <si>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</si>
  <si>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</si>
  <si>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</si>
  <si>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</si>
  <si>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</si>
  <si>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</si>
  <si>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</si>
  <si>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</si>
  <si>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</si>
  <si>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</si>
  <si>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</si>
  <si>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</si>
  <si>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</si>
  <si>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</si>
  <si>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</si>
  <si>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</si>
  <si>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</si>
  <si>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</si>
  <si>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</si>
  <si>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</si>
  <si>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</si>
  <si>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</si>
  <si>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</si>
  <si>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</si>
  <si>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</si>
  <si>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</si>
  <si>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</si>
  <si>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</si>
  <si>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</si>
  <si>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</si>
  <si>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</si>
  <si>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</si>
  <si>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</si>
  <si>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</si>
  <si>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</si>
  <si>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</si>
  <si>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</si>
  <si>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</si>
  <si>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</si>
  <si>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</si>
  <si>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</si>
  <si>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</si>
  <si>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</si>
  <si>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</si>
  <si>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</si>
  <si>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</si>
  <si>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</si>
  <si>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</si>
  <si>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</si>
  <si>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</si>
  <si>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</si>
  <si>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</si>
  <si>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</si>
  <si>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</si>
  <si>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</si>
  <si>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</si>
  <si>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</si>
  <si>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</si>
  <si>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</si>
  <si>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</si>
  <si>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</si>
  <si>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</si>
  <si>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</si>
  <si>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</si>
  <si>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</si>
  <si>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</si>
  <si>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</si>
  <si>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</si>
  <si>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</si>
  <si>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</si>
  <si>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</si>
  <si>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</si>
  <si>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</si>
  <si>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</si>
  <si>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</si>
  <si>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</si>
  <si>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</si>
  <si>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</si>
  <si>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</si>
  <si>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</si>
  <si>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</si>
  <si>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</si>
  <si>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</si>
  <si>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</si>
  <si>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</si>
  <si>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</si>
  <si>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</si>
  <si>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</si>
  <si>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</si>
  <si>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</si>
  <si>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</si>
  <si>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</si>
  <si>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</si>
  <si>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</si>
  <si>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</si>
  <si>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</si>
  <si>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</si>
  <si>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</si>
  <si>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</si>
  <si>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</si>
  <si>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</si>
  <si>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</si>
  <si>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</si>
  <si>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</si>
  <si>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</si>
  <si>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</si>
  <si>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</si>
  <si>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</si>
  <si>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</si>
  <si>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</si>
  <si>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</si>
  <si>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</si>
  <si>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</si>
  <si>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</si>
  <si>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</si>
  <si>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</si>
  <si>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</si>
  <si>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</si>
  <si>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</si>
  <si>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</si>
  <si>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</si>
  <si>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</si>
  <si>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</si>
  <si>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</si>
  <si>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</si>
  <si>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</si>
  <si>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</si>
  <si>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</si>
  <si>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</si>
  <si>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</si>
  <si>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</si>
  <si>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</si>
  <si>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</si>
  <si>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</si>
  <si>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</si>
  <si>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</si>
  <si>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</si>
  <si>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</si>
  <si>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</si>
  <si>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</si>
  <si>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</si>
  <si>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</si>
  <si>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</si>
  <si>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</si>
  <si>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</si>
  <si>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</si>
  <si>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</si>
  <si>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</si>
  <si>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</si>
  <si>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</si>
  <si>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</si>
  <si>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</si>
  <si>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</si>
  <si>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</si>
  <si>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</si>
  <si>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</si>
  <si>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</si>
  <si>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</si>
  <si>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</si>
  <si>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</si>
  <si>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</si>
  <si>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</si>
  <si>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</si>
  <si>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</si>
  <si>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</si>
  <si>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</si>
  <si>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</si>
  <si>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</si>
  <si>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</si>
  <si>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</si>
  <si>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</si>
  <si>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</si>
  <si>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</si>
  <si>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</si>
  <si>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</si>
  <si>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</si>
  <si>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</si>
  <si>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</si>
  <si>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</si>
  <si>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</si>
  <si>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</si>
  <si>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</si>
  <si>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</si>
  <si>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</si>
  <si>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</si>
  <si>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</si>
  <si>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</si>
  <si>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</si>
  <si>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</si>
  <si>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</si>
  <si>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</si>
  <si>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</si>
  <si>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</si>
  <si>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</si>
  <si>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</si>
  <si>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</si>
  <si>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</si>
  <si>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</si>
  <si>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</si>
  <si>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</si>
  <si>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</si>
  <si>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</si>
  <si>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</si>
  <si>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</si>
  <si>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</si>
  <si>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</si>
  <si>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</si>
  <si>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</si>
  <si>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</si>
  <si>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</si>
  <si>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</si>
  <si>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</si>
  <si>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</si>
  <si>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</si>
  <si>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</si>
  <si>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</si>
  <si>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</si>
  <si>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</si>
  <si>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</si>
  <si>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</si>
  <si>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</si>
  <si>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</si>
  <si>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</si>
  <si>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</si>
  <si>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</si>
  <si>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</si>
  <si>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</si>
  <si>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</si>
  <si>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</si>
  <si>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</si>
  <si>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</si>
  <si>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</si>
  <si>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</si>
  <si>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</si>
  <si>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</si>
  <si>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</si>
  <si>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</si>
  <si>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</si>
  <si>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</si>
  <si>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</si>
  <si>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</si>
  <si>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</si>
  <si>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</si>
  <si>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</si>
  <si>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</si>
  <si>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</si>
  <si>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</si>
  <si>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</si>
  <si>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</si>
  <si>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</si>
  <si>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</si>
  <si>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</si>
  <si>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</si>
  <si>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</si>
  <si>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</si>
  <si>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</si>
  <si>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</si>
  <si>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</si>
  <si>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</si>
  <si>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</si>
  <si>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</si>
  <si>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</si>
  <si>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</si>
  <si>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</si>
  <si>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</si>
  <si>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</si>
  <si>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</si>
  <si>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</si>
  <si>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</si>
  <si>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</si>
  <si>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</si>
  <si>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</si>
  <si>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</si>
  <si>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</si>
  <si>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</si>
  <si>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</si>
  <si>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</si>
  <si>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</si>
  <si>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</si>
  <si>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</si>
  <si>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</si>
  <si>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</si>
  <si>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</si>
  <si>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</si>
  <si>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</si>
  <si>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</si>
  <si>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</si>
  <si>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</si>
  <si>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</si>
  <si>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</si>
  <si>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</si>
  <si>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</si>
  <si>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</si>
  <si>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</si>
  <si>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</si>
  <si>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</si>
  <si>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</si>
  <si>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</si>
  <si>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</si>
  <si>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</si>
  <si>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</si>
  <si>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</si>
  <si>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</si>
  <si>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</si>
  <si>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</si>
  <si>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</si>
  <si>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</si>
  <si>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</si>
  <si>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</si>
  <si>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</si>
  <si>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</si>
  <si>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</si>
  <si>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</si>
  <si>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</si>
  <si>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</si>
  <si>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</si>
  <si>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</si>
  <si>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</si>
  <si>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</si>
  <si>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</si>
  <si>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</si>
  <si>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</si>
  <si>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</si>
  <si>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</si>
  <si>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</si>
  <si>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</si>
  <si>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</si>
  <si>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</si>
  <si>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</si>
  <si>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</si>
  <si>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</si>
  <si>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</si>
  <si>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</si>
  <si>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</si>
  <si>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</si>
  <si>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</si>
  <si>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</si>
  <si>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</si>
  <si>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</si>
  <si>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</si>
  <si>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</si>
  <si>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</si>
  <si>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</si>
  <si>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</si>
  <si>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</si>
  <si>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</si>
  <si>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</si>
  <si>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</si>
  <si>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</si>
  <si>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</si>
  <si>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</si>
  <si>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</si>
  <si>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</si>
  <si>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</si>
  <si>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</si>
  <si>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</si>
  <si>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</si>
  <si>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</si>
  <si>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</si>
  <si>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</si>
  <si>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</si>
  <si>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</si>
  <si>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</si>
  <si>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</si>
  <si>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</si>
  <si>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</si>
  <si>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</si>
  <si>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</si>
  <si>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</si>
  <si>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</si>
  <si>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</si>
  <si>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</si>
  <si>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</si>
  <si>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</si>
  <si>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</si>
  <si>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</si>
  <si>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</si>
  <si>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</si>
  <si>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</si>
  <si>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</si>
  <si>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</si>
  <si>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</si>
  <si>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</si>
  <si>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</si>
  <si>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</si>
  <si>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</si>
  <si>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</si>
  <si>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</si>
  <si>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</si>
  <si>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</si>
  <si>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</si>
  <si>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</si>
  <si>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</si>
  <si>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</si>
  <si>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</si>
  <si>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</si>
  <si>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</si>
  <si>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</si>
  <si>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</si>
  <si>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</si>
  <si>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</si>
  <si>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</si>
  <si>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</si>
  <si>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</si>
  <si>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</si>
  <si>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</si>
  <si>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</si>
  <si>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</si>
  <si>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</si>
  <si>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</si>
  <si>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</si>
  <si>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</si>
  <si>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</si>
  <si>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</si>
  <si>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</si>
  <si>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</si>
  <si>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</si>
  <si>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</si>
  <si>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</si>
  <si>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</si>
  <si>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</si>
  <si>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</si>
  <si>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</si>
  <si>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</si>
  <si>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</si>
  <si>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</si>
  <si>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</si>
  <si>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</si>
  <si>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</si>
  <si>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</si>
  <si>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</si>
  <si>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</si>
  <si>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</si>
  <si>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</si>
  <si>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</si>
  <si>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</si>
  <si>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</si>
  <si>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</si>
  <si>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</si>
  <si>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</si>
  <si>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</si>
  <si>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</si>
  <si>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</si>
  <si>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</si>
  <si>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</si>
  <si>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</si>
  <si>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</si>
  <si>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</si>
  <si>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</si>
  <si>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</si>
  <si>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</si>
  <si>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</si>
  <si>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</si>
  <si>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</si>
  <si>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</si>
  <si>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</si>
  <si>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</si>
  <si>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</si>
  <si>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</si>
  <si>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</si>
  <si>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</si>
  <si>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</si>
  <si>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</si>
  <si>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</si>
  <si>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</si>
  <si>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</si>
  <si>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</si>
  <si>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</si>
  <si>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</si>
  <si>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</si>
  <si>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</si>
  <si>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</si>
  <si>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</si>
  <si>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</si>
  <si>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</si>
  <si>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</si>
  <si>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</si>
  <si>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</si>
  <si>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</si>
  <si>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</si>
  <si>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</si>
  <si>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</si>
  <si>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</si>
  <si>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</si>
  <si>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</si>
  <si>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</si>
  <si>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</si>
  <si>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</si>
  <si>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</si>
  <si>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</si>
  <si>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</si>
  <si>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</si>
  <si>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</si>
  <si>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</si>
  <si>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</si>
  <si>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</si>
  <si>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</si>
  <si>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</si>
  <si>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</si>
  <si>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</si>
  <si>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</si>
  <si>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</si>
  <si>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</si>
  <si>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</si>
  <si>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</si>
  <si>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</si>
  <si>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</si>
  <si>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</si>
  <si>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</si>
  <si>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</si>
  <si>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</si>
  <si>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</si>
  <si>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</si>
  <si>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</si>
  <si>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</si>
  <si>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</si>
  <si>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</si>
  <si>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</si>
  <si>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</si>
  <si>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</si>
  <si>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</si>
  <si>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</si>
  <si>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</si>
  <si>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</si>
  <si>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</si>
  <si>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</si>
  <si>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</si>
  <si>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</si>
  <si>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</si>
  <si>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</si>
  <si>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</si>
  <si>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</si>
  <si>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</si>
  <si>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</si>
  <si>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</si>
  <si>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</si>
  <si>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</si>
  <si>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</si>
  <si>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</si>
  <si>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</si>
  <si>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</si>
  <si>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</si>
  <si>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</si>
  <si>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</si>
  <si>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</si>
  <si>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</si>
  <si>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</si>
  <si>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</si>
  <si>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</si>
  <si>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</si>
  <si>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</si>
  <si>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</si>
  <si>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</si>
  <si>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</si>
  <si>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</si>
  <si>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</si>
  <si>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</si>
  <si>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</si>
  <si>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</si>
  <si>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</si>
  <si>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</si>
  <si>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</si>
  <si>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</si>
  <si>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</si>
  <si>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</si>
  <si>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</si>
  <si>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</si>
  <si>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</si>
  <si>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</si>
  <si>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</si>
  <si>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</si>
  <si>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</si>
  <si>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</si>
  <si>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</si>
  <si>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</si>
  <si>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</si>
  <si>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</si>
  <si>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</si>
  <si>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</si>
  <si>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</si>
  <si>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</si>
  <si>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</si>
  <si>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</si>
  <si>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</si>
  <si>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</si>
  <si>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</si>
  <si>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</si>
  <si>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</si>
  <si>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</si>
  <si>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</si>
  <si>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</si>
  <si>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</si>
  <si>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</si>
  <si>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</si>
  <si>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</si>
  <si>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</si>
  <si>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</si>
  <si>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</si>
  <si>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</si>
  <si>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</si>
  <si>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</si>
  <si>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</si>
  <si>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</si>
  <si>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</si>
  <si>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</si>
  <si>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</si>
  <si>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</si>
  <si>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</si>
  <si>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</si>
  <si>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</si>
  <si>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</si>
  <si>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</si>
  <si>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</si>
  <si>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</si>
  <si>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</si>
  <si>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</si>
  <si>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</si>
  <si>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</si>
  <si>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</si>
  <si>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</si>
  <si>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</si>
  <si>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</si>
  <si>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</si>
  <si>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</si>
  <si>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</si>
  <si>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</si>
  <si>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</si>
  <si>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</si>
  <si>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</si>
  <si>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</si>
  <si>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</si>
  <si>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</si>
  <si>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</si>
  <si>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</si>
  <si>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</si>
  <si>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</si>
  <si>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</si>
  <si>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</si>
  <si>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</si>
  <si>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</si>
  <si>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</si>
  <si>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</si>
  <si>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</si>
  <si>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</si>
  <si>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</si>
  <si>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</si>
  <si>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</si>
  <si>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</si>
  <si>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</si>
  <si>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</si>
  <si>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</si>
  <si>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</si>
  <si>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</si>
  <si>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</si>
  <si>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</si>
  <si>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</si>
  <si>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</si>
  <si>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</si>
  <si>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</si>
  <si>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</si>
  <si>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</si>
  <si>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</si>
  <si>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</si>
  <si>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</si>
  <si>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</si>
  <si>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</si>
  <si>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</si>
  <si>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</si>
  <si>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</si>
  <si>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</si>
  <si>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</si>
  <si>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</si>
  <si>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</si>
  <si>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</si>
  <si>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</si>
  <si>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</si>
  <si>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</si>
  <si>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</si>
  <si>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</si>
  <si>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</si>
  <si>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</si>
  <si>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</si>
  <si>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</si>
  <si>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</si>
  <si>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</si>
  <si>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</si>
  <si>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</si>
  <si>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</si>
  <si>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</si>
  <si>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</si>
  <si>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</si>
  <si>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</si>
  <si>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</si>
  <si>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</si>
  <si>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</si>
  <si>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</si>
  <si>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</si>
  <si>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</si>
  <si>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</si>
  <si>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</si>
  <si>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</si>
  <si>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</si>
  <si>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</si>
  <si>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</si>
  <si>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</si>
  <si>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</si>
  <si>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</si>
  <si>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</si>
  <si>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</si>
  <si>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</si>
  <si>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</si>
  <si>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</si>
  <si>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</si>
  <si>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</si>
  <si>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</si>
  <si>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</si>
  <si>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</si>
  <si>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</si>
  <si>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</si>
  <si>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</si>
  <si>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</si>
  <si>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</si>
  <si>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</si>
  <si>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</si>
  <si>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</si>
  <si>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</si>
  <si>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</si>
  <si>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</si>
  <si>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</si>
  <si>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</si>
  <si>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</si>
  <si>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</si>
  <si>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</si>
  <si>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</si>
  <si>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</si>
  <si>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</si>
  <si>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</si>
  <si>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</si>
  <si>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</si>
  <si>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</si>
  <si>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</si>
  <si>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</si>
  <si>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</si>
  <si>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</si>
  <si>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</si>
  <si>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</si>
  <si>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</si>
  <si>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</si>
  <si>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</si>
  <si>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</si>
  <si>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</si>
  <si>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</si>
  <si>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</si>
  <si>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</si>
  <si>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</si>
  <si>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</si>
  <si>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</si>
  <si>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</si>
  <si>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</si>
  <si>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</si>
  <si>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</si>
  <si>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</si>
  <si>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</si>
  <si>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</si>
  <si>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</si>
  <si>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</si>
  <si>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</si>
  <si>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</si>
  <si>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</si>
  <si>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</si>
  <si>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</si>
  <si>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</si>
  <si>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</si>
  <si>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</si>
  <si>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</si>
  <si>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</si>
  <si>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</si>
  <si>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</si>
  <si>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</si>
  <si>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</si>
  <si>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</si>
  <si>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</si>
  <si>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</si>
  <si>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</si>
  <si>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</si>
  <si>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</si>
  <si>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</si>
  <si>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</si>
  <si>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</si>
  <si>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</si>
  <si>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</si>
  <si>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</si>
  <si>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</si>
  <si>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</si>
  <si>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</si>
  <si>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</si>
  <si>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</si>
  <si>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</si>
  <si>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</si>
  <si>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</si>
  <si>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</si>
  <si>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</si>
  <si>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</si>
  <si>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</si>
  <si>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</si>
  <si>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</si>
  <si>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</si>
  <si>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</si>
  <si>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</si>
  <si>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</si>
  <si>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</si>
  <si>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</si>
  <si>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</si>
  <si>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</si>
  <si>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</si>
  <si>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</si>
  <si>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</si>
  <si>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</si>
  <si>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</si>
  <si>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</si>
  <si>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</si>
  <si>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</si>
  <si>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</si>
  <si>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</si>
  <si>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</si>
  <si>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</si>
  <si>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</si>
  <si>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</si>
  <si>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</si>
  <si>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</si>
  <si>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</si>
  <si>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</si>
  <si>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</si>
  <si>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</si>
  <si>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</si>
  <si>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</si>
  <si>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</si>
  <si>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</si>
  <si>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</si>
  <si>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</si>
  <si>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</si>
  <si>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</si>
  <si>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</si>
  <si>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</si>
  <si>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</si>
  <si>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</si>
  <si>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</si>
  <si>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</si>
  <si>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</si>
  <si>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</si>
  <si>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</si>
  <si>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</si>
  <si>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</si>
  <si>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</si>
  <si>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</si>
  <si>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</si>
  <si>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</si>
  <si>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</si>
  <si>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</si>
  <si>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</si>
  <si>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</si>
  <si>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</si>
  <si>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</si>
  <si>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</si>
  <si>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</si>
  <si>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</si>
  <si>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</si>
  <si>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</si>
  <si>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</si>
  <si>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</si>
  <si>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</si>
  <si>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</si>
  <si>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</si>
  <si>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</si>
  <si>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</si>
  <si>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</si>
  <si>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</si>
  <si>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</si>
  <si>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</si>
  <si>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</si>
  <si>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</si>
  <si>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</si>
  <si>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</si>
  <si>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</si>
  <si>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</si>
  <si>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</si>
  <si>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</si>
  <si>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</si>
  <si>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</si>
  <si>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</si>
  <si>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</si>
  <si>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</si>
  <si>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</si>
  <si>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</si>
  <si>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</si>
  <si>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</si>
  <si>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</si>
  <si>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</si>
  <si>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</si>
  <si>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</si>
  <si>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</si>
  <si>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</si>
  <si>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</si>
  <si>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</si>
  <si>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</si>
  <si>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</si>
  <si>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</si>
  <si>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</si>
  <si>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</si>
  <si>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</si>
  <si>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</si>
  <si>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</si>
  <si>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</si>
  <si>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</si>
  <si>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</si>
  <si>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</si>
  <si>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</si>
  <si>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</si>
  <si>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</si>
  <si>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</si>
  <si>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</si>
  <si>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</si>
  <si>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</si>
  <si>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</si>
  <si>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</si>
  <si>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</si>
  <si>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</si>
  <si>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</si>
  <si>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</si>
  <si>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</si>
  <si>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</si>
  <si>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</si>
  <si>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</si>
  <si>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</si>
  <si>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</si>
  <si>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</si>
  <si>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</si>
  <si>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</si>
  <si>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</si>
  <si>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</si>
  <si>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</si>
  <si>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</si>
  <si>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</si>
  <si>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</si>
  <si>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</si>
  <si>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</si>
  <si>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</si>
  <si>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</si>
  <si>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</si>
  <si>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</si>
  <si>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</si>
  <si>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</si>
  <si>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</si>
  <si>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</si>
  <si>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</si>
  <si>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</si>
  <si>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</si>
  <si>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</si>
  <si>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</si>
  <si>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</si>
  <si>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</si>
  <si>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</si>
  <si>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</si>
  <si>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</si>
  <si>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</si>
  <si>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</si>
  <si>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</si>
  <si>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</si>
  <si>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</si>
  <si>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</si>
  <si>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</si>
  <si>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</si>
  <si>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</si>
  <si>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</si>
  <si>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</si>
  <si>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</si>
  <si>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</si>
  <si>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</si>
  <si>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</si>
  <si>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</si>
  <si>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</si>
  <si>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</si>
  <si>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</si>
  <si>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</si>
  <si>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</si>
  <si>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</si>
  <si>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</si>
  <si>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</si>
  <si>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</si>
  <si>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</si>
  <si>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</si>
  <si>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</si>
  <si>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</si>
  <si>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</si>
  <si>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</si>
  <si>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</si>
  <si>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</si>
  <si>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</si>
  <si>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</si>
  <si>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</si>
  <si>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</si>
  <si>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</si>
  <si>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</si>
  <si>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</si>
  <si>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</si>
  <si>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</si>
  <si>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</si>
  <si>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</si>
  <si>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</si>
  <si>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</si>
  <si>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</si>
  <si>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</si>
  <si>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</si>
  <si>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</si>
  <si>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</si>
  <si>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</si>
  <si>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</si>
  <si>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</si>
  <si>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</si>
  <si>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</si>
  <si>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</si>
  <si>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</si>
  <si>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</si>
  <si>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</si>
  <si>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</si>
  <si>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</si>
  <si>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</si>
  <si>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</si>
  <si>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</si>
  <si>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</si>
  <si>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</si>
  <si>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</si>
  <si>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</si>
  <si>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</si>
  <si>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</si>
  <si>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</si>
  <si>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</si>
  <si>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</si>
  <si>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</si>
  <si>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</si>
  <si>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</si>
  <si>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</si>
  <si>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</si>
  <si>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</si>
  <si>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</si>
  <si>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</si>
  <si>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</si>
  <si>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</si>
  <si>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</si>
  <si>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</si>
  <si>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</si>
  <si>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</si>
  <si>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</si>
  <si>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</si>
  <si>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</si>
  <si>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</si>
  <si>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</si>
  <si>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</si>
  <si>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</si>
  <si>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</si>
  <si>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</si>
  <si>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</si>
  <si>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</si>
  <si>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</si>
  <si>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</si>
  <si>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</si>
  <si>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</si>
  <si>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</si>
  <si>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</si>
  <si>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</si>
  <si>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</si>
  <si>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</si>
  <si>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</si>
  <si>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</si>
  <si>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</si>
  <si>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</si>
  <si>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</si>
  <si>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</si>
  <si>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</si>
  <si>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</si>
  <si>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</si>
  <si>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</si>
  <si>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</si>
  <si>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</si>
  <si>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</si>
  <si>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</si>
  <si>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</si>
  <si>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</si>
  <si>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</si>
  <si>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</si>
  <si>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</si>
  <si>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</si>
  <si>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</si>
  <si>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</si>
  <si>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</si>
  <si>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</si>
  <si>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</si>
  <si>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</si>
  <si>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</si>
  <si>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</si>
  <si>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</si>
  <si>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</si>
  <si>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</si>
  <si>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</si>
  <si>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</si>
  <si>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</si>
  <si>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</si>
  <si>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</si>
  <si>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</si>
  <si>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</si>
  <si>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</si>
  <si>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</si>
  <si>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</si>
  <si>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</si>
  <si>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</si>
  <si>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</si>
  <si>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</si>
  <si>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</si>
  <si>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</si>
  <si>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</si>
  <si>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</si>
  <si>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</si>
  <si>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</si>
  <si>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</si>
  <si>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</si>
  <si>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</si>
  <si>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</si>
  <si>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</si>
  <si>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</si>
  <si>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</si>
  <si>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</si>
  <si>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</si>
  <si>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</si>
  <si>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</si>
  <si>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</si>
  <si>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</si>
  <si>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</si>
  <si>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</si>
  <si>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</si>
  <si>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</si>
  <si>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</si>
  <si>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</si>
  <si>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</si>
  <si>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</si>
  <si>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</si>
  <si>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</si>
  <si>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</si>
  <si>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</si>
  <si>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</si>
  <si>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</si>
  <si>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</si>
  <si>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</si>
  <si>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</si>
  <si>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</si>
  <si>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</si>
  <si>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</si>
  <si>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</si>
  <si>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</si>
  <si>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</si>
  <si>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</si>
  <si>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</si>
  <si>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</si>
  <si>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</si>
  <si>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</si>
  <si>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</si>
  <si>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</si>
  <si>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</si>
  <si>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</si>
  <si>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</si>
  <si>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</si>
  <si>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</si>
  <si>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</si>
  <si>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</si>
  <si>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</si>
  <si>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</si>
  <si>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</si>
  <si>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</si>
  <si>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</si>
  <si>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</si>
  <si>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</si>
  <si>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</si>
  <si>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</si>
  <si>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</si>
  <si>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</si>
  <si>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</si>
  <si>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</si>
  <si>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</si>
  <si>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</si>
  <si>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</si>
  <si>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</si>
  <si>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</si>
  <si>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</si>
  <si>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</si>
  <si>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</si>
  <si>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</si>
  <si>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</si>
  <si>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</si>
  <si>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</si>
  <si>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</si>
  <si>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</si>
  <si>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</si>
  <si>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</si>
  <si>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</si>
  <si>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</si>
  <si>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</si>
  <si>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</si>
  <si>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</si>
  <si>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</si>
  <si>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</si>
  <si>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</si>
  <si>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</si>
  <si>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</si>
  <si>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</si>
  <si>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</si>
  <si>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</si>
  <si>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</si>
  <si>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</si>
  <si>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</si>
  <si>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</si>
  <si>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</si>
  <si>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</si>
  <si>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</si>
  <si>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</si>
  <si>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</si>
  <si>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</si>
  <si>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</si>
  <si>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</si>
  <si>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</si>
  <si>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</si>
  <si>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</si>
  <si>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</si>
  <si>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</si>
  <si>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</si>
  <si>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</si>
  <si>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</si>
  <si>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</si>
  <si>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</si>
  <si>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</si>
  <si>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</si>
  <si>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</si>
  <si>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</si>
  <si>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</si>
  <si>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</si>
  <si>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</si>
  <si>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</si>
  <si>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</si>
  <si>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</si>
  <si>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</si>
  <si>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</si>
  <si>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</si>
  <si>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</si>
  <si>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</si>
  <si>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</si>
  <si>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</si>
  <si>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</si>
  <si>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</si>
  <si>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</si>
  <si>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</si>
  <si>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</si>
  <si>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</si>
  <si>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</si>
  <si>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</si>
  <si>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</si>
  <si>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</si>
  <si>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</si>
  <si>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</si>
  <si>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</si>
  <si>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</si>
  <si>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</si>
  <si>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</si>
  <si>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</si>
  <si>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</si>
  <si>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</si>
  <si>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</si>
  <si>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</si>
  <si>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</si>
  <si>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</si>
  <si>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</si>
  <si>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</si>
  <si>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</si>
  <si>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</si>
  <si>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</si>
  <si>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</si>
  <si>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</si>
  <si>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</si>
  <si>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</si>
  <si>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</si>
  <si>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</si>
  <si>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</si>
  <si>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</si>
  <si>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</si>
  <si>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</si>
  <si>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</si>
  <si>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</si>
  <si>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</si>
  <si>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</si>
  <si>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</si>
  <si>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</si>
  <si>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</si>
  <si>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</si>
  <si>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</si>
  <si>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</si>
  <si>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</si>
  <si>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</si>
  <si>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</si>
  <si>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</si>
  <si>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</si>
  <si>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</si>
  <si>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</si>
  <si>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</si>
  <si>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</si>
  <si>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</si>
  <si>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</si>
  <si>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</si>
  <si>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</si>
  <si>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</si>
  <si>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</si>
  <si>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</si>
  <si>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</si>
  <si>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</si>
  <si>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</si>
  <si>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</si>
  <si>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</si>
  <si>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</si>
  <si>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</si>
  <si>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</si>
  <si>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</si>
  <si>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</si>
  <si>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</si>
  <si>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</si>
  <si>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</si>
  <si>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</si>
  <si>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</si>
  <si>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</si>
  <si>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</si>
  <si>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</si>
  <si>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</si>
  <si>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</si>
  <si>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</si>
  <si>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</si>
  <si>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</si>
  <si>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</si>
  <si>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</si>
  <si>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</si>
  <si>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</si>
  <si>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</si>
  <si>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</si>
  <si>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</si>
  <si>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</si>
  <si>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</si>
  <si>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</si>
  <si>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</si>
  <si>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</si>
  <si>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</si>
  <si>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</si>
  <si>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</si>
  <si>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</si>
  <si>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</si>
  <si>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</si>
  <si>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</si>
  <si>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</si>
  <si>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</si>
  <si>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</si>
  <si>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</si>
  <si>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</si>
  <si>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</si>
  <si>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</si>
  <si>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</si>
  <si>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</si>
  <si>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</si>
  <si>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</si>
  <si>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</si>
  <si>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</si>
  <si>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</si>
  <si>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</si>
  <si>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</si>
  <si>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</si>
  <si>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</si>
  <si>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</si>
  <si>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</si>
  <si>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</si>
  <si>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</si>
  <si>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</si>
  <si>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</si>
  <si>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</si>
  <si>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</si>
  <si>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</si>
  <si>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</si>
  <si>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</si>
  <si>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</si>
  <si>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</si>
  <si>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</si>
  <si>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</si>
  <si>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</si>
  <si>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</si>
  <si>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</si>
  <si>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</si>
  <si>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</si>
  <si>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</si>
  <si>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</si>
  <si>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</si>
  <si>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</si>
  <si>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</si>
  <si>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</si>
  <si>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</si>
  <si>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</si>
  <si>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</si>
  <si>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</si>
  <si>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</si>
  <si>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</si>
  <si>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</si>
  <si>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</si>
  <si>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</si>
  <si>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</si>
  <si>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</si>
  <si>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</si>
  <si>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</si>
  <si>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</si>
  <si>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</si>
  <si>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</si>
  <si>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</si>
  <si>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</si>
  <si>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</si>
  <si>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</si>
  <si>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</si>
  <si>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</si>
  <si>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</si>
  <si>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</si>
  <si>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</si>
  <si>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</si>
  <si>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</si>
  <si>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</si>
  <si>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</si>
  <si>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</si>
  <si>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</si>
  <si>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</si>
  <si>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</si>
  <si>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</si>
  <si>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</si>
  <si>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</si>
  <si>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</si>
  <si>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</si>
  <si>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</si>
  <si>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</si>
  <si>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</si>
  <si>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</si>
  <si>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</si>
  <si>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</si>
  <si>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</si>
  <si>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</si>
  <si>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</si>
  <si>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</si>
  <si>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</si>
  <si>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</si>
  <si>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</si>
  <si>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</si>
  <si>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</si>
  <si>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</si>
  <si>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</si>
  <si>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</si>
  <si>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</si>
  <si>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</si>
  <si>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</si>
  <si>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</si>
  <si>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</si>
  <si>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</si>
  <si>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</si>
  <si>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</si>
  <si>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</si>
  <si>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</si>
  <si>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</si>
  <si>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</si>
  <si>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</si>
  <si>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</si>
  <si>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</si>
  <si>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</si>
  <si>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</si>
  <si>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</si>
  <si>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</si>
  <si>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</si>
  <si>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</si>
  <si>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</si>
  <si>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</si>
  <si>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</si>
  <si>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</si>
  <si>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</si>
  <si>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</si>
  <si>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</si>
  <si>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</si>
  <si>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</si>
  <si>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</si>
  <si>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</si>
  <si>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</si>
  <si>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</si>
  <si>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</si>
  <si>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</si>
  <si>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</si>
  <si>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</si>
  <si>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</si>
  <si>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</si>
  <si>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</si>
  <si>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</si>
  <si>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</si>
  <si>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</si>
  <si>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</si>
  <si>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</si>
  <si>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</si>
  <si>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</si>
  <si>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</si>
  <si>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</si>
  <si>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</si>
  <si>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</si>
  <si>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</si>
  <si>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</si>
  <si>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</si>
  <si>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</si>
  <si>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</si>
  <si>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</si>
  <si>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</si>
  <si>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</si>
  <si>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</si>
  <si>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</si>
  <si>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</si>
  <si>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</si>
  <si>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</si>
  <si>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</si>
  <si>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</si>
  <si>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</si>
  <si>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</si>
  <si>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</si>
  <si>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</si>
  <si>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</si>
  <si>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</si>
  <si>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</si>
  <si>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</si>
  <si>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</si>
  <si>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</si>
  <si>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</si>
  <si>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</si>
  <si>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</si>
  <si>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</si>
  <si>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</si>
  <si>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</si>
  <si>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</si>
  <si>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</si>
  <si>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</si>
  <si>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</si>
  <si>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</si>
  <si>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</si>
  <si>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</si>
  <si>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</si>
  <si>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</si>
  <si>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</si>
  <si>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</si>
  <si>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</si>
  <si>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</si>
  <si>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</si>
  <si>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</si>
  <si>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</si>
  <si>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</si>
  <si>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</si>
  <si>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</si>
  <si>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</si>
  <si>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</si>
  <si>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</si>
  <si>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</si>
  <si>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</si>
  <si>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</si>
  <si>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</si>
  <si>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</si>
  <si>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</si>
  <si>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</si>
  <si>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</si>
  <si>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</si>
  <si>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</si>
  <si>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</si>
  <si>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</si>
  <si>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</si>
  <si>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</si>
  <si>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</si>
  <si>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</si>
  <si>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</si>
  <si>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</si>
  <si>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</si>
  <si>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</si>
  <si>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</si>
  <si>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</si>
  <si>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</si>
  <si>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</si>
  <si>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</si>
  <si>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</si>
  <si>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</si>
  <si>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</si>
  <si>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</si>
  <si>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</si>
  <si>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</si>
  <si>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</si>
  <si>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</si>
  <si>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</si>
  <si>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</si>
  <si>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</si>
  <si>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</si>
  <si>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</si>
  <si>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</si>
  <si>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</si>
  <si>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</si>
  <si>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</si>
  <si>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</si>
  <si>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</si>
  <si>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</si>
  <si>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</si>
  <si>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</si>
  <si>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</si>
  <si>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</si>
  <si>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</si>
  <si>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</si>
  <si>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</si>
  <si>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</si>
  <si>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</si>
  <si>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</si>
  <si>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</si>
  <si>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</si>
  <si>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</si>
  <si>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</si>
  <si>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</si>
  <si>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</si>
  <si>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</si>
  <si>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</si>
  <si>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</si>
  <si>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</si>
  <si>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</si>
  <si>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</si>
  <si>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</si>
  <si>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</si>
  <si>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</si>
  <si>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</si>
  <si>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</si>
  <si>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</si>
  <si>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</si>
  <si>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</si>
  <si>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</si>
  <si>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</si>
  <si>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</si>
  <si>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</si>
  <si>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</si>
  <si>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</si>
  <si>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</si>
  <si>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</si>
  <si>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</si>
  <si>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</si>
  <si>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</si>
  <si>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</si>
  <si>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</si>
  <si>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</si>
  <si>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</si>
  <si>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</si>
  <si>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</si>
  <si>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</si>
  <si>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</si>
  <si>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</si>
  <si>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</si>
  <si>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</si>
  <si>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</si>
  <si>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</si>
  <si>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</si>
  <si>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</si>
  <si>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</si>
  <si>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</si>
  <si>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</si>
  <si>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</si>
  <si>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</si>
  <si>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</si>
  <si>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</si>
  <si>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</si>
  <si>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</si>
  <si>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</si>
  <si>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</si>
  <si>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</si>
  <si>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</si>
  <si>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</si>
  <si>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</si>
  <si>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</si>
  <si>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</si>
  <si>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</si>
  <si>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</si>
  <si>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</si>
  <si>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</si>
  <si>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</si>
  <si>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</si>
  <si>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</si>
  <si>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</si>
  <si>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</si>
  <si>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</si>
  <si>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</si>
  <si>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</si>
  <si>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</si>
  <si>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</si>
  <si>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</si>
  <si>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</si>
  <si>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</si>
  <si>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</si>
  <si>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</si>
  <si>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</si>
  <si>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</si>
  <si>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</si>
  <si>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</si>
  <si>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</si>
  <si>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</si>
  <si>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</si>
  <si>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</si>
  <si>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</si>
  <si>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</si>
  <si>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</si>
  <si>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</si>
  <si>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</si>
  <si>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</si>
  <si>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</si>
  <si>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</si>
  <si>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</si>
  <si>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</si>
  <si>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</si>
  <si>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</si>
  <si>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</si>
  <si>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</si>
  <si>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</si>
  <si>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</si>
  <si>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</si>
  <si>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</si>
  <si>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</si>
  <si>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</si>
  <si>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</si>
  <si>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</si>
  <si>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</si>
  <si>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</si>
  <si>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</si>
  <si>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</si>
  <si>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</si>
  <si>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</si>
  <si>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</si>
  <si>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</si>
  <si>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</si>
  <si>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</si>
  <si>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</si>
  <si>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</si>
  <si>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</si>
  <si>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</si>
  <si>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</si>
  <si>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</si>
  <si>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</si>
  <si>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</si>
  <si>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</si>
  <si>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</si>
  <si>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</si>
  <si>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</si>
  <si>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</si>
  <si>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</si>
  <si>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</si>
  <si>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</si>
  <si>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</si>
  <si>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</si>
  <si>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</si>
  <si>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</si>
  <si>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</si>
  <si>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</si>
  <si>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</si>
  <si>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</si>
  <si>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</si>
  <si>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</si>
  <si>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</si>
  <si>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</si>
  <si>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</si>
  <si>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</si>
  <si>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</si>
  <si>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</si>
  <si>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</si>
  <si>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</si>
  <si>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</si>
  <si>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</si>
  <si>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</si>
  <si>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</si>
  <si>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</si>
  <si>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</si>
  <si>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</si>
  <si>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</si>
  <si>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</si>
  <si>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</si>
  <si>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</si>
  <si>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</si>
  <si>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</si>
  <si>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</si>
  <si>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</si>
  <si>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</si>
  <si>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</si>
  <si>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</si>
  <si>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</si>
  <si>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</si>
  <si>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</si>
  <si>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</si>
  <si>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</si>
  <si>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</si>
  <si>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</si>
  <si>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</si>
  <si>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</si>
  <si>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</si>
  <si>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</si>
  <si>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</si>
  <si>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</si>
  <si>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</si>
  <si>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</si>
  <si>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</si>
  <si>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</si>
  <si>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</si>
  <si>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</si>
  <si>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</si>
  <si>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</si>
  <si>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</si>
  <si>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</si>
  <si>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</si>
  <si>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</si>
  <si>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</si>
  <si>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</si>
  <si>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</si>
  <si>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</si>
  <si>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</si>
  <si>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</si>
  <si>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</si>
  <si>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</si>
  <si>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</si>
  <si>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</si>
  <si>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</si>
  <si>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</si>
  <si>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</si>
  <si>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</si>
  <si>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</si>
  <si>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</si>
  <si>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</si>
  <si>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</si>
  <si>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</si>
  <si>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</si>
  <si>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</si>
  <si>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</si>
  <si>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</si>
  <si>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</si>
  <si>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</si>
  <si>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</si>
  <si>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</si>
  <si>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</si>
  <si>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</si>
  <si>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</si>
  <si>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</si>
  <si>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</si>
  <si>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</si>
  <si>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</si>
  <si>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</si>
  <si>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</si>
  <si>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</si>
  <si>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</si>
  <si>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</si>
  <si>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</si>
  <si>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</si>
  <si>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</si>
  <si>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</si>
  <si>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</si>
  <si>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</si>
  <si>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</si>
  <si>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</si>
  <si>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</si>
  <si>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</si>
  <si>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</si>
  <si>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</si>
  <si>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</si>
  <si>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</si>
  <si>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</si>
  <si>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</si>
  <si>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</si>
  <si>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</si>
  <si>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</si>
  <si>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</si>
  <si>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</si>
  <si>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</si>
  <si>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</si>
  <si>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</si>
  <si>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</si>
  <si>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</si>
  <si>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</si>
  <si>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</si>
  <si>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</si>
  <si>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</si>
  <si>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</si>
  <si>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</si>
  <si>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</si>
  <si>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</si>
  <si>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</si>
  <si>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</si>
  <si>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</si>
  <si>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</si>
  <si>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</si>
  <si>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</si>
  <si>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</si>
  <si>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</si>
  <si>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</si>
  <si>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</si>
  <si>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</si>
  <si>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</si>
  <si>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</si>
  <si>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</si>
  <si>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</si>
  <si>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</si>
  <si>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</si>
  <si>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</si>
  <si>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</si>
  <si>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</si>
  <si>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</si>
  <si>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</si>
  <si>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</si>
  <si>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</si>
  <si>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</si>
  <si>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</si>
  <si>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</si>
  <si>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</si>
  <si>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</si>
  <si>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</si>
  <si>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</si>
  <si>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</si>
  <si>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</si>
  <si>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</si>
  <si>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</si>
  <si>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</si>
  <si>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</si>
  <si>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</si>
  <si>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</si>
  <si>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</si>
  <si>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</si>
  <si>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</si>
  <si>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</si>
  <si>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</si>
  <si>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</si>
  <si>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</si>
  <si>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</si>
  <si>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</si>
  <si>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</si>
  <si>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</si>
  <si>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</si>
  <si>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</si>
  <si>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</si>
  <si>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</si>
  <si>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</si>
  <si>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</si>
  <si>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</si>
  <si>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</si>
  <si>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</si>
  <si>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</si>
  <si>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</si>
  <si>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</si>
  <si>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</si>
  <si>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</si>
  <si>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</si>
  <si>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</si>
  <si>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</si>
  <si>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</si>
  <si>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</si>
  <si>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</si>
  <si>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</si>
  <si>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</si>
  <si>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</si>
  <si>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</si>
  <si>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</si>
  <si>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</si>
  <si>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</si>
  <si>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</si>
  <si>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</si>
  <si>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</si>
  <si>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</si>
  <si>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</si>
  <si>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</si>
  <si>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</si>
  <si>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</si>
  <si>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</si>
  <si>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</si>
  <si>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</si>
  <si>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</si>
  <si>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</si>
  <si>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</si>
  <si>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</si>
  <si>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</si>
  <si>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</si>
  <si>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</si>
  <si>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</si>
  <si>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</si>
  <si>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</si>
  <si>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</si>
  <si>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</si>
  <si>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</si>
  <si>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</si>
  <si>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</si>
  <si>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</si>
  <si>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</si>
  <si>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</si>
  <si>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</si>
  <si>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</si>
  <si>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</si>
  <si>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</si>
  <si>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</si>
  <si>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</si>
  <si>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</si>
  <si>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</si>
  <si>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</si>
  <si>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</si>
  <si>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</si>
  <si>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</si>
  <si>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</si>
  <si>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</si>
  <si>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</si>
  <si>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</si>
  <si>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</si>
  <si>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</si>
  <si>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</si>
  <si>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</si>
  <si>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</si>
  <si>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</si>
  <si>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</si>
  <si>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</si>
  <si>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</si>
  <si>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</si>
  <si>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</si>
  <si>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</si>
  <si>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</si>
  <si>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</si>
  <si>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</si>
  <si>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</si>
  <si>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</si>
  <si>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</si>
  <si>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</si>
  <si>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</si>
  <si>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</si>
  <si>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</si>
  <si>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</si>
  <si>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</si>
  <si>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</si>
  <si>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</si>
  <si>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</si>
  <si>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</si>
  <si>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</si>
  <si>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</si>
  <si>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</si>
  <si>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</si>
  <si>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</si>
  <si>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</si>
  <si>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</si>
  <si>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</si>
  <si>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</si>
  <si>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</si>
  <si>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</si>
  <si>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</si>
  <si>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</si>
  <si>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</si>
  <si>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</si>
  <si>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</si>
  <si>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</si>
  <si>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</si>
  <si>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</si>
  <si>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</si>
  <si>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</si>
  <si>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</si>
  <si>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</si>
  <si>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</si>
  <si>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</si>
  <si>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</si>
  <si>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</si>
  <si>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</si>
  <si>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</si>
  <si>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</si>
  <si>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</si>
  <si>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</si>
  <si>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</si>
  <si>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</si>
  <si>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</si>
  <si>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</si>
  <si>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</si>
  <si>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</si>
  <si>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</si>
  <si>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</si>
  <si>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</si>
  <si>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</si>
  <si>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</si>
  <si>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</si>
  <si>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</si>
  <si>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</si>
  <si>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</si>
  <si>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</si>
  <si>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</si>
  <si>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</si>
  <si>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</si>
  <si>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</si>
  <si>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</si>
  <si>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</si>
  <si>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</si>
  <si>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</si>
  <si>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</si>
  <si>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</si>
  <si>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</si>
  <si>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</si>
  <si>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</si>
  <si>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</si>
  <si>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</si>
  <si>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</si>
  <si>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</si>
  <si>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</si>
  <si>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</si>
  <si>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</si>
  <si>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</si>
  <si>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</si>
  <si>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</si>
  <si>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</si>
  <si>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</si>
  <si>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</si>
  <si>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</si>
  <si>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</si>
  <si>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</si>
  <si>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</si>
  <si>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</si>
  <si>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</si>
  <si>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</si>
  <si>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</si>
  <si>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</si>
  <si>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</si>
  <si>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</si>
  <si>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</si>
  <si>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</si>
  <si>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</si>
  <si>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</si>
  <si>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</si>
  <si>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</si>
  <si>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</si>
  <si>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</si>
  <si>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</si>
  <si>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</si>
  <si>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</si>
  <si>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</si>
  <si>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</si>
  <si>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</si>
  <si>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</si>
  <si>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</si>
  <si>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</si>
  <si>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</si>
  <si>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</si>
  <si>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</si>
  <si>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</si>
  <si>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</si>
  <si>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</si>
  <si>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</si>
  <si>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</si>
  <si>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</si>
  <si>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</si>
  <si>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</si>
  <si>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</si>
  <si>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</si>
  <si>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</si>
  <si>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</si>
  <si>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</si>
  <si>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</si>
  <si>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</si>
  <si>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</si>
  <si>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</si>
  <si>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</si>
  <si>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</si>
  <si>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</si>
  <si>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</si>
  <si>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</si>
  <si>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</si>
  <si>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</si>
  <si>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</si>
  <si>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</si>
  <si>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</si>
  <si>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</si>
  <si>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</si>
  <si>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</si>
  <si>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</si>
  <si>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</si>
  <si>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</si>
  <si>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</si>
  <si>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</si>
  <si>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</si>
  <si>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</si>
  <si>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</si>
  <si>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</si>
  <si>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</si>
  <si>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</si>
  <si>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</si>
  <si>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</si>
  <si>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</si>
  <si>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</si>
  <si>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</si>
  <si>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</si>
  <si>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</si>
  <si>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</si>
  <si>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</si>
  <si>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</si>
  <si>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</si>
  <si>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</si>
  <si>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</si>
  <si>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</si>
  <si>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</si>
  <si>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</si>
  <si>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</si>
  <si>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</si>
  <si>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</si>
  <si>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</si>
  <si>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</si>
  <si>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</si>
  <si>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</si>
  <si>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</si>
  <si>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</si>
  <si>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</si>
  <si>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</si>
  <si>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</si>
  <si>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</si>
  <si>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</si>
  <si>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</si>
  <si>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</si>
  <si>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</si>
  <si>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</si>
  <si>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</si>
  <si>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</si>
  <si>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</si>
  <si>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</si>
  <si>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</si>
  <si>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</si>
  <si>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</si>
  <si>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</si>
  <si>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</si>
  <si>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</si>
  <si>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</si>
  <si>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</si>
  <si>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</si>
  <si>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</si>
  <si>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</si>
  <si>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</si>
  <si>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</si>
  <si>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</si>
  <si>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</si>
  <si>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</si>
  <si>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</si>
  <si>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</si>
  <si>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</si>
  <si>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</si>
  <si>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</si>
  <si>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</si>
  <si>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</si>
  <si>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</si>
  <si>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</si>
  <si>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</si>
  <si>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</si>
  <si>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</si>
  <si>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</si>
  <si>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</si>
  <si>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</si>
  <si>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</si>
  <si>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</si>
  <si>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</si>
  <si>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</si>
  <si>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</si>
  <si>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</si>
  <si>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</si>
  <si>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</si>
  <si>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</si>
  <si>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</si>
  <si>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</si>
  <si>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</si>
  <si>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</si>
  <si>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</si>
  <si>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</si>
  <si>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</si>
  <si>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</si>
  <si>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</si>
  <si>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</si>
  <si>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</si>
  <si>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</si>
  <si>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</si>
  <si>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</si>
  <si>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</si>
  <si>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</si>
  <si>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</si>
  <si>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</si>
  <si>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</si>
  <si>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</si>
  <si>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</si>
  <si>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</si>
  <si>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</si>
  <si>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</si>
  <si>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</si>
  <si>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</si>
  <si>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</si>
  <si>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</si>
  <si>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</si>
  <si>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</si>
  <si>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</si>
  <si>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</si>
  <si>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</si>
  <si>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</si>
  <si>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</si>
  <si>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</si>
  <si>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</si>
  <si>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</si>
  <si>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</si>
  <si>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</si>
  <si>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</si>
  <si>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</si>
  <si>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</si>
  <si>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</si>
  <si>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</si>
  <si>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</si>
  <si>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</si>
  <si>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</si>
  <si>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</si>
  <si>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</si>
  <si>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</si>
  <si>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</si>
  <si>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</si>
  <si>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</si>
  <si>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</si>
  <si>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</si>
  <si>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</si>
  <si>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</si>
  <si>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</si>
  <si>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</si>
  <si>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</si>
  <si>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</si>
  <si>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</si>
  <si>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</si>
  <si>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</si>
  <si>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</si>
  <si>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</si>
  <si>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</si>
  <si>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</si>
  <si>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</si>
  <si>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</si>
  <si>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</si>
  <si>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</si>
  <si>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</si>
  <si>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</si>
  <si>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</si>
  <si>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</si>
  <si>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</si>
  <si>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</si>
  <si>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</si>
  <si>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</si>
  <si>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</si>
  <si>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</si>
  <si>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</si>
  <si>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</si>
  <si>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</si>
  <si>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</si>
  <si>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</si>
  <si>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</si>
  <si>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</si>
  <si>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</si>
  <si>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</si>
  <si>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</si>
  <si>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</si>
  <si>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</si>
  <si>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</si>
  <si>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</si>
  <si>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</si>
  <si>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</si>
  <si>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</si>
  <si>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</si>
  <si>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</si>
  <si>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</si>
  <si>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</si>
  <si>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</si>
  <si>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</si>
  <si>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</si>
  <si>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</si>
  <si>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</si>
  <si>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</si>
  <si>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</si>
  <si>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</si>
  <si>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</si>
  <si>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</si>
  <si>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</si>
  <si>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</si>
  <si>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</si>
  <si>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</si>
  <si>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</si>
  <si>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</si>
  <si>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</si>
  <si>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</si>
  <si>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</si>
  <si>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</si>
  <si>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</si>
  <si>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</si>
  <si>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</si>
  <si>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</si>
  <si>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</si>
  <si>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</si>
  <si>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</si>
  <si>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</si>
  <si>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</si>
  <si>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</si>
  <si>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</si>
  <si>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</si>
  <si>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</si>
  <si>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</si>
  <si>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</si>
  <si>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</si>
  <si>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</si>
  <si>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</si>
  <si>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</si>
  <si>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</si>
  <si>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</si>
  <si>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</si>
  <si>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</si>
  <si>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</si>
  <si>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</si>
  <si>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</si>
  <si>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</si>
  <si>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</si>
  <si>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</si>
  <si>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</si>
  <si>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</si>
  <si>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</si>
  <si>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</si>
  <si>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</si>
  <si>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</si>
  <si>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</si>
  <si>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</si>
  <si>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</si>
  <si>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</si>
  <si>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</si>
  <si>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</si>
  <si>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</si>
  <si>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</si>
  <si>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</si>
  <si>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</si>
  <si>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</si>
  <si>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</si>
  <si>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</si>
  <si>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</si>
  <si>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</si>
  <si>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</si>
  <si>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</si>
  <si>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</si>
  <si>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</si>
  <si>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</si>
  <si>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</si>
  <si>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</si>
  <si>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</si>
  <si>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</si>
  <si>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</si>
  <si>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</si>
  <si>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</si>
  <si>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</si>
  <si>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</si>
  <si>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</si>
  <si>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</si>
  <si>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</si>
  <si>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</si>
  <si>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</si>
  <si>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</si>
  <si>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</si>
  <si>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</si>
  <si>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</si>
  <si>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</si>
  <si>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</si>
  <si>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</si>
  <si>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</si>
  <si>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</si>
  <si>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</si>
  <si>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</si>
  <si>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</si>
  <si>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</si>
  <si>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</si>
  <si>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</si>
  <si>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</si>
  <si>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</si>
  <si>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</si>
  <si>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</si>
  <si>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</si>
  <si>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</si>
  <si>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</si>
  <si>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</si>
  <si>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</si>
  <si>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</si>
  <si>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</si>
  <si>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</si>
  <si>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</si>
  <si>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</si>
  <si>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</si>
  <si>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</si>
  <si>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</si>
  <si>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</si>
  <si>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</si>
  <si>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</si>
  <si>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</si>
  <si>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</si>
  <si>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</si>
  <si>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</si>
  <si>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</si>
  <si>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</si>
  <si>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</si>
  <si>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</si>
  <si>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</si>
  <si>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</si>
  <si>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</si>
  <si>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</si>
  <si>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</si>
  <si>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</si>
  <si>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</si>
  <si>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</si>
  <si>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</si>
  <si>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</si>
  <si>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</si>
  <si>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</si>
  <si>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</si>
  <si>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</si>
  <si>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</si>
  <si>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</si>
  <si>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</si>
  <si>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</si>
  <si>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</si>
  <si>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</si>
  <si>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</si>
  <si>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</si>
  <si>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</si>
  <si>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</si>
  <si>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</si>
  <si>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</si>
  <si>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</si>
  <si>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</si>
  <si>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</si>
  <si>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</si>
  <si>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</si>
  <si>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</si>
  <si>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</si>
  <si>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</si>
  <si>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</si>
  <si>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</si>
  <si>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</si>
  <si>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</si>
  <si>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</si>
  <si>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</si>
  <si>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</si>
  <si>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</si>
  <si>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</si>
  <si>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</si>
  <si>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</si>
  <si>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</si>
  <si>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</si>
  <si>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</si>
  <si>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</si>
  <si>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</si>
  <si>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</si>
  <si>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</si>
  <si>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</si>
  <si>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</si>
  <si>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</si>
  <si>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</si>
  <si>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</si>
  <si>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</si>
  <si>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</si>
  <si>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</si>
  <si>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</si>
  <si>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</si>
  <si>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</si>
  <si>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</si>
  <si>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</si>
  <si>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</si>
  <si>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</si>
  <si>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</si>
  <si>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</si>
  <si>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</si>
  <si>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</si>
  <si>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</si>
  <si>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</si>
  <si>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</si>
  <si>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</si>
  <si>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</si>
  <si>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</si>
  <si>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</si>
  <si>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</si>
  <si>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</si>
  <si>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</si>
  <si>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</si>
  <si>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</si>
  <si>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</si>
  <si>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</si>
  <si>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</si>
  <si>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</si>
  <si>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</si>
  <si>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</si>
  <si>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</si>
  <si>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</si>
  <si>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</si>
  <si>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</si>
  <si>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</si>
  <si>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</si>
  <si>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</si>
  <si>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</si>
  <si>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</si>
  <si>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</si>
  <si>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</si>
  <si>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</si>
  <si>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</si>
  <si>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</si>
  <si>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</si>
  <si>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</si>
  <si>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</si>
  <si>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</si>
  <si>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</si>
  <si>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</si>
  <si>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</si>
  <si>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</si>
  <si>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</si>
  <si>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</si>
  <si>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</si>
  <si>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</si>
  <si>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</si>
  <si>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</si>
  <si>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</si>
  <si>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</si>
  <si>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</si>
  <si>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</si>
  <si>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</si>
  <si>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</si>
  <si>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</si>
  <si>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</si>
  <si>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</si>
  <si>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</si>
  <si>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</si>
  <si>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</si>
  <si>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</si>
  <si>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</si>
  <si>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</si>
  <si>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</si>
  <si>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</si>
  <si>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</si>
  <si>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</si>
  <si>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</si>
  <si>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</si>
  <si>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</si>
  <si>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</si>
  <si>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</si>
  <si>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</si>
  <si>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</si>
  <si>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</si>
  <si>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</si>
  <si>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</si>
  <si>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</si>
  <si>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</si>
  <si>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</si>
  <si>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</si>
  <si>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</si>
  <si>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</si>
  <si>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</si>
  <si>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</si>
  <si>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</si>
  <si>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</si>
  <si>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</si>
  <si>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</si>
  <si>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</si>
  <si>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</si>
  <si>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</si>
  <si>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</si>
  <si>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</si>
  <si>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</si>
  <si>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</si>
  <si>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</si>
  <si>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</si>
  <si>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</si>
  <si>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</si>
  <si>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</si>
  <si>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</si>
  <si>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</si>
  <si>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</si>
  <si>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</si>
  <si>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</si>
  <si>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</si>
  <si>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</si>
  <si>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</si>
  <si>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</si>
  <si>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</si>
  <si>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</si>
  <si>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</si>
  <si>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</si>
  <si>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</si>
  <si>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</si>
  <si>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</si>
  <si>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</si>
  <si>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</si>
  <si>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</si>
  <si>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</si>
  <si>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</si>
  <si>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</si>
  <si>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</si>
  <si>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</si>
  <si>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</si>
  <si>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</si>
  <si>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</si>
  <si>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</si>
  <si>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</si>
  <si>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</si>
  <si>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</si>
  <si>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</si>
  <si>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</si>
  <si>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</si>
  <si>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</si>
  <si>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</si>
  <si>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</si>
  <si>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</si>
  <si>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</si>
  <si>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</si>
  <si>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</si>
  <si>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</si>
  <si>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</si>
  <si>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</si>
  <si>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</si>
  <si>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</si>
  <si>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</si>
  <si>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</si>
  <si>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</si>
  <si>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</si>
  <si>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</si>
  <si>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</si>
  <si>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</si>
  <si>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</si>
  <si>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</si>
  <si>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</si>
  <si>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</si>
  <si>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</si>
  <si>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</si>
  <si>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</si>
  <si>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</si>
  <si>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</si>
  <si>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</si>
  <si>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</si>
  <si>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</si>
  <si>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</si>
  <si>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</si>
  <si>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</si>
  <si>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</si>
  <si>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</si>
  <si>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</si>
  <si>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</si>
  <si>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</si>
  <si>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</si>
  <si>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</si>
  <si>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</si>
  <si>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</si>
  <si>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</si>
  <si>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</si>
  <si>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</si>
  <si>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</si>
  <si>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</si>
  <si>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</si>
  <si>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</si>
  <si>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</si>
  <si>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</si>
  <si>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</si>
  <si>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</si>
  <si>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</si>
  <si>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</si>
  <si>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</si>
  <si>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</si>
  <si>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</si>
  <si>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</si>
  <si>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</si>
  <si>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</si>
  <si>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</si>
  <si>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</si>
  <si>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</si>
  <si>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</si>
  <si>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</si>
  <si>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</si>
  <si>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</si>
  <si>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</si>
  <si>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</si>
  <si>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</si>
  <si>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</si>
  <si>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</si>
  <si>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</si>
  <si>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</si>
  <si>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</si>
  <si>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</si>
  <si>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</si>
  <si>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</si>
  <si>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</si>
  <si>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</si>
  <si>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</si>
  <si>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</si>
  <si>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</si>
  <si>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</si>
  <si>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</si>
  <si>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</si>
  <si>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</si>
  <si>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</si>
  <si>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</si>
  <si>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</si>
  <si>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</si>
  <si>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</si>
  <si>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</si>
  <si>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</si>
  <si>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</si>
  <si>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</si>
  <si>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</si>
  <si>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</si>
  <si>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</si>
  <si>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</si>
  <si>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</si>
  <si>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</si>
  <si>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</si>
  <si>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</si>
  <si>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</si>
  <si>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</si>
  <si>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</si>
  <si>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</si>
  <si>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</si>
  <si>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</si>
  <si>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</si>
  <si>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</si>
  <si>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</si>
  <si>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</si>
  <si>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</si>
  <si>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</si>
  <si>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</si>
  <si>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</si>
  <si>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</si>
  <si>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</si>
  <si>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</si>
  <si>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</si>
  <si>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</si>
  <si>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</si>
  <si>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</si>
  <si>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</si>
  <si>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</si>
  <si>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</si>
  <si>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</si>
  <si>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</si>
  <si>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</si>
  <si>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</si>
  <si>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</si>
  <si>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</si>
  <si>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</si>
  <si>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</si>
  <si>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</si>
  <si>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</si>
  <si>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</si>
  <si>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</si>
  <si>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</si>
  <si>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</si>
  <si>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</si>
  <si>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</si>
  <si>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</si>
  <si>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</si>
  <si>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</si>
  <si>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</si>
  <si>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</si>
  <si>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</si>
  <si>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</si>
  <si>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</si>
  <si>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</si>
  <si>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</si>
  <si>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</si>
  <si>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</si>
  <si>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</si>
  <si>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</si>
  <si>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</si>
  <si>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</si>
  <si>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</si>
  <si>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</si>
  <si>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</si>
  <si>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</si>
  <si>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</si>
  <si>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</si>
  <si>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</si>
  <si>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</si>
  <si>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</si>
  <si>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</si>
  <si>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</si>
  <si>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</si>
  <si>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</si>
  <si>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</si>
  <si>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</si>
  <si>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</si>
  <si>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</si>
  <si>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</si>
  <si>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</si>
  <si>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</si>
  <si>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</si>
  <si>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</si>
  <si>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</si>
  <si>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</si>
  <si>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</si>
  <si>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</si>
  <si>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</si>
  <si>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</si>
  <si>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</si>
  <si>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</si>
  <si>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</si>
  <si>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</si>
  <si>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</si>
  <si>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</si>
  <si>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</si>
  <si>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</si>
  <si>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</si>
  <si>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</si>
  <si>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</si>
  <si>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</si>
  <si>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</si>
  <si>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</si>
  <si>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</si>
  <si>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</si>
  <si>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</si>
  <si>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</si>
  <si>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</si>
  <si>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</si>
  <si>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</si>
  <si>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</si>
  <si>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</si>
  <si>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</si>
  <si>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</si>
  <si>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</si>
  <si>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</si>
  <si>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</si>
  <si>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</si>
  <si>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</si>
  <si>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</si>
  <si>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</si>
  <si>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</si>
  <si>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</si>
  <si>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</si>
  <si>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</si>
  <si>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</si>
  <si>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</si>
  <si>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</si>
  <si>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</si>
  <si>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</si>
  <si>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</si>
  <si>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</si>
  <si>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</si>
  <si>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</si>
  <si>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</si>
  <si>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</si>
  <si>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</si>
  <si>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</si>
  <si>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</si>
  <si>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</si>
  <si>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</si>
  <si>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</si>
  <si>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</si>
  <si>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</si>
  <si>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</si>
  <si>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</si>
  <si>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</si>
  <si>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</si>
  <si>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</si>
  <si>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</si>
  <si>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</si>
  <si>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</si>
  <si>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</si>
  <si>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</si>
  <si>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</si>
  <si>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</si>
  <si>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</si>
  <si>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</si>
  <si>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</si>
  <si>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</si>
  <si>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</si>
  <si>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</si>
  <si>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</si>
  <si>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</si>
  <si>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</si>
  <si>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</si>
  <si>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</si>
  <si>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</si>
  <si>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</si>
  <si>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</si>
  <si>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</si>
  <si>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</si>
  <si>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</si>
  <si>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</si>
  <si>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</si>
  <si>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</si>
  <si>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</si>
  <si>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</si>
  <si>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</si>
  <si>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</si>
  <si>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</si>
  <si>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</si>
  <si>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</si>
  <si>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</si>
  <si>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</si>
  <si>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</si>
  <si>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</si>
  <si>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</si>
  <si>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</si>
  <si>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</si>
  <si>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</si>
  <si>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</si>
  <si>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</si>
  <si>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</si>
  <si>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</si>
  <si>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</si>
  <si>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</si>
  <si>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</si>
  <si>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</si>
  <si>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</si>
  <si>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</si>
  <si>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</si>
  <si>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</si>
  <si>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</si>
  <si>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</si>
  <si>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</si>
  <si>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</si>
  <si>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</si>
  <si>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</si>
  <si>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</si>
  <si>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</si>
  <si>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</si>
  <si>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</si>
  <si>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</si>
  <si>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</si>
  <si>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</si>
  <si>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</si>
  <si>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</si>
  <si>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</si>
  <si>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</si>
  <si>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</si>
  <si>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</si>
  <si>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</si>
  <si>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</si>
  <si>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</si>
  <si>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</si>
  <si>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</si>
  <si>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</si>
  <si>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</si>
  <si>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</si>
  <si>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</si>
  <si>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</si>
  <si>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</si>
  <si>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</si>
  <si>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</si>
  <si>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</si>
  <si>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</si>
  <si>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</si>
  <si>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</si>
  <si>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</si>
  <si>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</si>
  <si>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</si>
  <si>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</si>
  <si>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</si>
  <si>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</si>
  <si>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</si>
  <si>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</si>
  <si>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</si>
  <si>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</si>
  <si>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</si>
  <si>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</si>
  <si>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</si>
  <si>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</si>
  <si>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</si>
  <si>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</si>
  <si>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</si>
  <si>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</si>
  <si>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</si>
  <si>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</si>
  <si>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</si>
  <si>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</si>
  <si>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</si>
  <si>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</si>
  <si>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</si>
  <si>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</si>
  <si>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</si>
  <si>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</si>
  <si>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</si>
  <si>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</si>
  <si>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</si>
  <si>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</si>
  <si>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</si>
  <si>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</si>
  <si>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</si>
  <si>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</si>
  <si>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</si>
  <si>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</si>
  <si>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</si>
  <si>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</si>
  <si>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</si>
  <si>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</si>
  <si>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</si>
  <si>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</si>
  <si>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</si>
  <si>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</si>
  <si>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</si>
  <si>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</si>
  <si>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</si>
  <si>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</si>
  <si>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</si>
  <si>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</si>
  <si>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</si>
  <si>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</si>
  <si>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</si>
  <si>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</si>
  <si>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</si>
  <si>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</si>
  <si>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</si>
  <si>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</si>
  <si>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</si>
  <si>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</si>
  <si>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</si>
  <si>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</si>
  <si>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</si>
  <si>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</si>
  <si>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</si>
  <si>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</si>
  <si>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</si>
  <si>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</si>
  <si>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</si>
  <si>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</si>
  <si>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</si>
  <si>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</si>
  <si>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</si>
  <si>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</si>
  <si>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</si>
  <si>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</si>
  <si>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</si>
  <si>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</si>
  <si>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</si>
  <si>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</si>
  <si>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</si>
  <si>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</si>
  <si>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</si>
  <si>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</si>
  <si>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</si>
  <si>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</si>
  <si>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</si>
  <si>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</si>
  <si>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</si>
  <si>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</si>
  <si>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</si>
  <si>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</si>
  <si>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</si>
  <si>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</si>
  <si>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</si>
  <si>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</si>
  <si>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</si>
  <si>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</si>
  <si>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</si>
  <si>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</si>
  <si>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</si>
  <si>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</si>
  <si>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</si>
  <si>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</si>
  <si>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</si>
  <si>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</si>
  <si>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</si>
  <si>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</si>
  <si>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</si>
  <si>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</si>
  <si>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</si>
  <si>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</si>
  <si>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</si>
  <si>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</si>
  <si>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</si>
  <si>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</si>
  <si>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</si>
  <si>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</si>
  <si>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</si>
  <si>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</si>
  <si>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</si>
  <si>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</si>
  <si>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</si>
  <si>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</si>
  <si>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</si>
  <si>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</si>
  <si>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</si>
  <si>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</si>
  <si>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</si>
  <si>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</si>
  <si>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</si>
  <si>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</si>
  <si>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</si>
  <si>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</si>
  <si>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</si>
  <si>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</si>
  <si>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</si>
  <si>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</si>
  <si>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</si>
  <si>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</si>
  <si>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</si>
  <si>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</si>
  <si>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</si>
  <si>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</si>
  <si>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</si>
  <si>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</si>
  <si>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</si>
  <si>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</si>
  <si>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</si>
  <si>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</si>
  <si>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</si>
  <si>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</si>
  <si>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</si>
  <si>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</si>
  <si>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</si>
  <si>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</si>
  <si>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</si>
  <si>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</si>
  <si>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</si>
  <si>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</si>
  <si>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</si>
  <si>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</si>
  <si>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</si>
  <si>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</si>
  <si>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</si>
  <si>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</si>
  <si>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</si>
  <si>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</si>
  <si>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</si>
  <si>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</si>
  <si>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</si>
  <si>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</si>
  <si>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</si>
  <si>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</si>
  <si>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</si>
  <si>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</si>
  <si>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</si>
  <si>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</si>
  <si>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</si>
  <si>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</si>
  <si>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</si>
  <si>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</si>
  <si>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</si>
  <si>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</si>
  <si>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</si>
  <si>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</si>
  <si>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</si>
  <si>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</si>
  <si>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</si>
  <si>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</si>
  <si>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</si>
  <si>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</si>
  <si>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</si>
  <si>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</si>
  <si>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</si>
  <si>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</si>
  <si>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</si>
  <si>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</si>
  <si>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</si>
  <si>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</si>
  <si>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</si>
  <si>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</si>
  <si>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</si>
  <si>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</si>
  <si>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</si>
  <si>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</si>
  <si>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</si>
  <si>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</si>
  <si>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</si>
  <si>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</si>
  <si>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</si>
  <si>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</si>
  <si>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</si>
  <si>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</si>
  <si>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</si>
  <si>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</si>
  <si>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</si>
  <si>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</si>
  <si>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</si>
  <si>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</si>
  <si>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</si>
  <si>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</si>
  <si>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</si>
  <si>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</si>
  <si>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</si>
  <si>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</si>
  <si>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</si>
  <si>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</si>
  <si>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</si>
  <si>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</si>
  <si>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</si>
  <si>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</si>
  <si>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</si>
  <si>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</si>
  <si>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</si>
  <si>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</si>
  <si>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</si>
  <si>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</si>
  <si>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</si>
  <si>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</si>
  <si>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</si>
  <si>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</si>
  <si>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</si>
  <si>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</si>
  <si>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</si>
  <si>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</si>
  <si>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</si>
  <si>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</si>
  <si>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</si>
  <si>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</si>
  <si>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</si>
  <si>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</si>
  <si>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</si>
  <si>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</si>
  <si>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</si>
  <si>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</si>
  <si>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</si>
  <si>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</si>
  <si>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</si>
  <si>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</si>
  <si>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</si>
  <si>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</si>
  <si>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</si>
  <si>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</si>
  <si>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</si>
  <si>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</si>
  <si>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</si>
  <si>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</si>
  <si>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</si>
  <si>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</si>
  <si>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</si>
  <si>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</si>
  <si>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</si>
  <si>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</si>
  <si>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</si>
  <si>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</si>
  <si>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</si>
  <si>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</si>
  <si>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</si>
  <si>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</si>
  <si>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</si>
  <si>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</si>
  <si>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</si>
  <si>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</si>
  <si>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</si>
  <si>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</si>
  <si>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</si>
  <si>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</si>
  <si>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</si>
  <si>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</si>
  <si>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</si>
  <si>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</si>
  <si>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</si>
  <si>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</si>
  <si>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</si>
  <si>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</si>
  <si>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</si>
  <si>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</si>
  <si>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</si>
  <si>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</si>
  <si>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</si>
  <si>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</si>
  <si>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</si>
  <si>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</si>
  <si>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</si>
  <si>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</si>
  <si>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</si>
  <si>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</si>
  <si>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</si>
  <si>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</si>
  <si>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</si>
  <si>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</si>
  <si>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</si>
  <si>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</si>
  <si>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</si>
  <si>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</si>
  <si>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</si>
  <si>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</si>
  <si>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</si>
  <si>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</si>
  <si>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</si>
  <si>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</si>
  <si>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</si>
  <si>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</si>
  <si>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</si>
  <si>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</si>
  <si>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</si>
  <si>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</si>
  <si>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</si>
  <si>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</si>
  <si>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</si>
  <si>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</si>
  <si>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</si>
  <si>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</si>
  <si>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</si>
  <si>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</si>
  <si>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</si>
  <si>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</si>
  <si>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</si>
  <si>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</si>
  <si>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</si>
  <si>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</si>
  <si>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</si>
  <si>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</si>
  <si>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</si>
  <si>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</si>
  <si>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</si>
  <si>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</si>
  <si>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</si>
  <si>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</si>
  <si>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</si>
  <si>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</si>
  <si>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</si>
  <si>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</si>
  <si>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</si>
  <si>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</si>
  <si>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</si>
  <si>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</si>
  <si>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</si>
  <si>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</si>
  <si>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</si>
  <si>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</si>
  <si>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</si>
  <si>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</si>
  <si>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</si>
  <si>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</si>
  <si>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</si>
  <si>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</si>
  <si>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</si>
  <si>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</si>
  <si>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</si>
  <si>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</si>
  <si>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</si>
  <si>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</si>
  <si>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</si>
  <si>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</si>
  <si>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</si>
  <si>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</si>
  <si>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</si>
  <si>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</si>
  <si>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</si>
  <si>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</si>
  <si>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</si>
  <si>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</si>
  <si>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</si>
  <si>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</si>
  <si>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</si>
  <si>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</si>
  <si>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</si>
  <si>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</si>
  <si>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</si>
  <si>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</si>
  <si>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</si>
  <si>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</si>
  <si>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</si>
  <si>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</si>
  <si>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</si>
  <si>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</si>
  <si>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</si>
  <si>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</si>
  <si>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</si>
  <si>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</si>
  <si>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</si>
  <si>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</si>
  <si>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</si>
  <si>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</si>
  <si>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</si>
  <si>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</si>
  <si>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</si>
  <si>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</si>
  <si>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</si>
  <si>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</si>
  <si>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</si>
  <si>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</si>
  <si>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</si>
  <si>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</si>
  <si>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</si>
  <si>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</si>
  <si>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</si>
  <si>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</si>
  <si>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</si>
  <si>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</si>
  <si>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</si>
  <si>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</si>
  <si>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</si>
  <si>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</si>
  <si>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</si>
  <si>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</si>
  <si>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</si>
  <si>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</si>
  <si>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</si>
  <si>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</si>
  <si>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</si>
  <si>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</si>
  <si>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</si>
  <si>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</si>
  <si>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</si>
  <si>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</si>
  <si>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</si>
  <si>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</si>
  <si>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</si>
  <si>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</si>
  <si>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</si>
  <si>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</si>
  <si>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</si>
  <si>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</si>
  <si>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</si>
  <si>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</si>
  <si>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</si>
  <si>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</si>
  <si>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</si>
  <si>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</si>
  <si>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</si>
  <si>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</si>
  <si>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</si>
  <si>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</si>
  <si>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</si>
  <si>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</si>
  <si>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</si>
  <si>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</si>
  <si>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</si>
  <si>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</si>
  <si>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</si>
  <si>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</si>
  <si>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</si>
  <si>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</si>
  <si>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</si>
  <si>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</si>
  <si>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</si>
  <si>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</si>
  <si>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</si>
  <si>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</si>
  <si>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</si>
  <si>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</si>
  <si>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</si>
  <si>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</si>
  <si>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</si>
  <si>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</si>
  <si>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</si>
  <si>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</si>
  <si>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</si>
  <si>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</si>
  <si>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</si>
  <si>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</si>
  <si>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</si>
  <si>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</si>
  <si>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</si>
  <si>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</si>
  <si>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</si>
  <si>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</si>
  <si>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</si>
  <si>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</si>
  <si>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</si>
  <si>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</si>
  <si>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</si>
  <si>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</si>
  <si>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</si>
  <si>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</si>
  <si>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</si>
  <si>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</si>
  <si>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</si>
  <si>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</si>
  <si>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</si>
  <si>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</si>
  <si>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</si>
  <si>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</si>
  <si>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</si>
  <si>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</si>
  <si>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</si>
  <si>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</si>
  <si>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</si>
  <si>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</si>
  <si>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</si>
  <si>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</si>
  <si>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</si>
  <si>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</si>
  <si>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</si>
  <si>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</si>
  <si>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</si>
  <si>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</si>
  <si>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</si>
  <si>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</si>
  <si>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</si>
  <si>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</si>
  <si>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</si>
  <si>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</si>
  <si>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</si>
  <si>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</si>
  <si>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</si>
  <si>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</si>
  <si>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</si>
  <si>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</si>
  <si>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</si>
  <si>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</si>
  <si>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</si>
  <si>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</si>
  <si>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</si>
  <si>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</si>
  <si>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</si>
  <si>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</si>
  <si>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</si>
  <si>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</si>
  <si>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</si>
  <si>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</si>
  <si>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</si>
  <si>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</si>
  <si>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</si>
  <si>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</si>
  <si>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</si>
  <si>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</si>
  <si>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</si>
  <si>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</si>
  <si>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</si>
  <si>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</si>
  <si>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</si>
  <si>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</si>
  <si>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</si>
  <si>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</si>
  <si>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</si>
  <si>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</si>
  <si>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</si>
  <si>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</si>
  <si>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</si>
  <si>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</si>
  <si>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</si>
  <si>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</si>
  <si>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</si>
  <si>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</si>
  <si>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</si>
  <si>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</si>
  <si>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</si>
  <si>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</si>
  <si>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</si>
  <si>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</si>
  <si>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</si>
  <si>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</si>
  <si>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</si>
  <si>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</si>
  <si>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</si>
  <si>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</si>
  <si>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</si>
  <si>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</si>
  <si>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</si>
  <si>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</si>
  <si>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</si>
  <si>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</si>
  <si>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</si>
  <si>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</si>
  <si>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</si>
  <si>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</si>
  <si>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</si>
  <si>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</si>
  <si>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</si>
  <si>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</si>
  <si>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</si>
  <si>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</si>
  <si>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</si>
  <si>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</si>
  <si>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</si>
  <si>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</si>
  <si>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</si>
  <si>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</si>
  <si>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</si>
  <si>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</si>
  <si>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</si>
  <si>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</si>
  <si>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</si>
  <si>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</si>
  <si>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</si>
  <si>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</si>
  <si>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</si>
  <si>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</si>
  <si>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</si>
  <si>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</si>
  <si>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</si>
  <si>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</si>
  <si>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</si>
  <si>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</si>
  <si>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</si>
  <si>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</si>
  <si>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</si>
  <si>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</si>
  <si>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</si>
  <si>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</si>
  <si>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</si>
  <si>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</si>
  <si>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</si>
  <si>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</si>
  <si>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</si>
  <si>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</si>
  <si>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</si>
  <si>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</si>
  <si>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</si>
  <si>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</si>
  <si>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</si>
  <si>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</si>
  <si>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</si>
  <si>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</si>
  <si>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</si>
  <si>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</si>
  <si>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</si>
  <si>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</si>
  <si>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</si>
  <si>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</si>
  <si>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</si>
  <si>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</si>
  <si>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</si>
  <si>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</si>
  <si>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</si>
  <si>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</si>
  <si>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</si>
  <si>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</si>
  <si>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</si>
  <si>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</si>
  <si>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</si>
  <si>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</si>
  <si>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</si>
  <si>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</si>
  <si>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</si>
  <si>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</si>
  <si>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</si>
  <si>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</si>
  <si>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</si>
  <si>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</si>
  <si>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</si>
  <si>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</si>
  <si>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</si>
  <si>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</si>
  <si>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</si>
  <si>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</si>
  <si>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</si>
  <si>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</si>
  <si>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</si>
  <si>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</si>
  <si>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</si>
  <si>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</si>
  <si>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</si>
  <si>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</si>
  <si>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</si>
  <si>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</si>
  <si>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</si>
  <si>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</si>
  <si>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</si>
  <si>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</si>
  <si>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</si>
  <si>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</si>
  <si>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</si>
  <si>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</si>
  <si>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</si>
  <si>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</si>
  <si>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</si>
  <si>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</si>
  <si>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</si>
  <si>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</si>
  <si>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</si>
  <si>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</si>
  <si>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</si>
  <si>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</si>
  <si>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</si>
  <si>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</si>
  <si>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</si>
  <si>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</si>
  <si>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</si>
  <si>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</si>
  <si>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</si>
  <si>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</si>
  <si>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</si>
  <si>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</si>
  <si>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</si>
  <si>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</si>
  <si>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</si>
  <si>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</si>
  <si>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</si>
  <si>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</si>
  <si>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</si>
  <si>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</si>
  <si>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</si>
  <si>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</si>
  <si>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</si>
  <si>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</si>
  <si>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</si>
  <si>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</si>
  <si>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</si>
  <si>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</si>
  <si>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</si>
  <si>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</si>
  <si>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</si>
  <si>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</si>
  <si>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</si>
  <si>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</si>
  <si>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</si>
  <si>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</si>
  <si>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</si>
  <si>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</si>
  <si>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</si>
  <si>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</si>
  <si>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</si>
  <si>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</si>
  <si>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</si>
  <si>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</si>
  <si>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</si>
  <si>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</si>
  <si>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</si>
  <si>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</si>
  <si>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</si>
  <si>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</si>
  <si>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</si>
  <si>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</si>
  <si>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</si>
  <si>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</si>
  <si>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</si>
  <si>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</si>
  <si>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</si>
  <si>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</si>
  <si>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</si>
  <si>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</si>
  <si>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</si>
  <si>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</si>
  <si>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</si>
  <si>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</si>
  <si>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</si>
  <si>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</si>
  <si>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</si>
  <si>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</si>
  <si>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</si>
  <si>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</si>
  <si>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</si>
  <si>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</si>
  <si>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</si>
  <si>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</si>
  <si>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</si>
  <si>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</si>
  <si>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</si>
  <si>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</si>
  <si>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</si>
  <si>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</si>
  <si>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</si>
  <si>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</si>
  <si>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</si>
  <si>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</si>
  <si>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</si>
  <si>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</si>
  <si>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</si>
  <si>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</si>
  <si>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</si>
  <si>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</si>
  <si>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</si>
  <si>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</si>
  <si>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</si>
  <si>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</si>
  <si>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</si>
  <si>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</si>
  <si>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</si>
  <si>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</si>
  <si>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</si>
  <si>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</si>
  <si>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</si>
  <si>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</si>
  <si>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</si>
  <si>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</si>
  <si>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</si>
  <si>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</si>
  <si>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</si>
  <si>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</si>
  <si>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</si>
  <si>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</si>
  <si>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</si>
  <si>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</si>
  <si>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</si>
  <si>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</si>
  <si>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</si>
  <si>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</si>
  <si>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</si>
  <si>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</si>
  <si>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</si>
  <si>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</si>
  <si>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</si>
  <si>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</si>
  <si>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</si>
  <si>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</si>
  <si>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</si>
  <si>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</si>
  <si>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</si>
  <si>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</si>
  <si>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</si>
  <si>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</si>
  <si>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</si>
  <si>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</si>
  <si>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</si>
  <si>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</si>
  <si>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</si>
  <si>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</si>
  <si>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</si>
  <si>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</si>
  <si>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</si>
  <si>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</si>
  <si>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</si>
  <si>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</si>
  <si>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</si>
  <si>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</si>
  <si>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</si>
  <si>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</si>
  <si>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</si>
  <si>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</si>
  <si>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</si>
  <si>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</si>
  <si>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</si>
  <si>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</si>
  <si>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</si>
  <si>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</si>
  <si>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</si>
  <si>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</si>
  <si>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</si>
  <si>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</si>
  <si>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</si>
  <si>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</si>
  <si>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</si>
  <si>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</si>
  <si>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</si>
  <si>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</si>
  <si>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</si>
  <si>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</si>
  <si>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</si>
  <si>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</si>
  <si>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</si>
  <si>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</si>
  <si>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</si>
  <si>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</si>
  <si>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</si>
  <si>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</si>
  <si>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</si>
  <si>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</si>
  <si>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</si>
  <si>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</si>
  <si>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</si>
  <si>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</si>
  <si>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</si>
  <si>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</si>
  <si>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</si>
  <si>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</si>
  <si>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</si>
  <si>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</si>
  <si>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</si>
  <si>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</si>
  <si>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</si>
  <si>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</si>
  <si>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</si>
  <si>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</si>
  <si>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</si>
  <si>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</si>
  <si>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</si>
  <si>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</si>
  <si>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</si>
  <si>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</si>
  <si>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</si>
  <si>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</si>
  <si>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</si>
  <si>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</si>
  <si>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</si>
  <si>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</si>
  <si>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</si>
  <si>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</si>
  <si>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</si>
  <si>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</si>
  <si>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</si>
  <si>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</si>
  <si>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</si>
  <si>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</si>
  <si>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</si>
  <si>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</si>
  <si>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</si>
  <si>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</si>
  <si>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</si>
  <si>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</si>
  <si>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</si>
  <si>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</si>
  <si>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</si>
  <si>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</si>
  <si>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</si>
  <si>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</si>
  <si>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</si>
  <si>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</si>
  <si>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</si>
  <si>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</si>
  <si>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</si>
  <si>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</si>
  <si>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</si>
  <si>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</si>
  <si>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</si>
  <si>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</si>
  <si>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</si>
  <si>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</si>
  <si>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</si>
  <si>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</si>
  <si>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</si>
  <si>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</si>
  <si>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</si>
  <si>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</si>
  <si>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</si>
  <si>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</si>
  <si>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</si>
  <si>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</si>
  <si>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</si>
  <si>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</si>
  <si>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</si>
  <si>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</si>
  <si>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</si>
  <si>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</si>
  <si>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</si>
  <si>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</si>
  <si>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</si>
  <si>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</si>
  <si>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</si>
  <si>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</si>
  <si>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</si>
  <si>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</si>
  <si>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</si>
  <si>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</si>
  <si>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</si>
  <si>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</si>
  <si>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</si>
  <si>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</si>
  <si>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</si>
  <si>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</si>
  <si>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</si>
  <si>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</si>
  <si>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</si>
  <si>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</si>
  <si>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</si>
  <si>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</si>
  <si>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</si>
  <si>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</si>
  <si>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</si>
  <si>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</si>
  <si>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</si>
  <si>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</si>
  <si>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</si>
  <si>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</si>
  <si>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</si>
  <si>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</si>
  <si>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</si>
  <si>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</si>
  <si>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</si>
  <si>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</si>
  <si>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</si>
  <si>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</si>
  <si>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</si>
  <si>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</si>
  <si>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</si>
  <si>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</si>
  <si>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</si>
  <si>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</si>
  <si>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</si>
  <si>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</si>
  <si>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</si>
  <si>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</si>
  <si>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</si>
  <si>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</si>
  <si>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</si>
  <si>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</si>
  <si>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</si>
  <si>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</si>
  <si>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</si>
  <si>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</si>
  <si>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</si>
  <si>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</si>
  <si>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</si>
  <si>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</si>
  <si>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</si>
  <si>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</si>
  <si>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</si>
  <si>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</si>
  <si>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</si>
  <si>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</si>
  <si>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</si>
  <si>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</si>
  <si>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</si>
  <si>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</si>
  <si>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</si>
  <si>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</si>
  <si>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</si>
  <si>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</si>
  <si>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</si>
  <si>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</si>
  <si>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</si>
  <si>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</si>
  <si>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</si>
  <si>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</si>
  <si>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</si>
  <si>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</si>
  <si>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</si>
  <si>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</si>
  <si>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</si>
  <si>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</si>
  <si>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</si>
  <si>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</si>
  <si>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</si>
  <si>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</si>
  <si>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</si>
  <si>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</si>
  <si>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</si>
  <si>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</si>
  <si>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</si>
  <si>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</si>
  <si>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</si>
  <si>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</si>
  <si>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</si>
  <si>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</si>
  <si>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</si>
  <si>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</si>
  <si>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</si>
  <si>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</si>
  <si>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</si>
  <si>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</si>
  <si>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</si>
  <si>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</si>
  <si>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</si>
  <si>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</si>
  <si>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</si>
  <si>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</si>
  <si>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</si>
  <si>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</si>
  <si>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</si>
  <si>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</si>
  <si>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</si>
  <si>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</si>
  <si>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</si>
  <si>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</si>
  <si>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</si>
  <si>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</si>
  <si>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</si>
  <si>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</si>
  <si>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</si>
  <si>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</si>
  <si>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</si>
  <si>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</si>
  <si>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</si>
  <si>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</si>
  <si>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</si>
  <si>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</si>
  <si>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</si>
  <si>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</si>
  <si>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</si>
  <si>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</si>
  <si>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</si>
  <si>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</si>
  <si>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</si>
  <si>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</si>
  <si>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</si>
  <si>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</si>
  <si>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</si>
  <si>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</si>
  <si>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</si>
  <si>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</si>
  <si>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</si>
  <si>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</si>
  <si>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</si>
  <si>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</si>
  <si>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</si>
  <si>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</si>
  <si>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</si>
  <si>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</si>
  <si>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</si>
  <si>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</si>
  <si>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</si>
  <si>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</si>
  <si>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</si>
  <si>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</si>
  <si>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</si>
  <si>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</si>
  <si>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</si>
  <si>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</si>
  <si>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</si>
  <si>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</si>
  <si>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</si>
  <si>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</si>
  <si>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</si>
  <si>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</si>
  <si>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</si>
  <si>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</si>
  <si>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</si>
  <si>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</si>
  <si>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</si>
  <si>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</si>
  <si>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</si>
  <si>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</si>
  <si>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</si>
  <si>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</si>
  <si>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</si>
  <si>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</si>
  <si>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</si>
  <si>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</si>
  <si>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</si>
  <si>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</si>
  <si>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</si>
  <si>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</si>
  <si>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</si>
  <si>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</si>
  <si>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</si>
  <si>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</si>
  <si>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</si>
  <si>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</si>
  <si>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</si>
  <si>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</si>
  <si>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</si>
  <si>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</si>
  <si>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</si>
  <si>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</si>
  <si>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</si>
  <si>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</si>
  <si>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</si>
  <si>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</si>
  <si>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</si>
  <si>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</si>
  <si>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</si>
  <si>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</si>
  <si>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</si>
  <si>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</si>
  <si>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</si>
  <si>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</si>
  <si>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</si>
  <si>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</si>
  <si>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</si>
  <si>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</si>
  <si>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</si>
  <si>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</si>
  <si>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</si>
  <si>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</si>
  <si>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</si>
  <si>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</si>
  <si>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</si>
  <si>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</si>
  <si>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</si>
  <si>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</si>
  <si>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</si>
  <si>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</si>
  <si>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</si>
  <si>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</si>
  <si>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</si>
  <si>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</si>
  <si>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</si>
  <si>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</si>
  <si>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</si>
  <si>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</si>
  <si>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</si>
  <si>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</si>
  <si>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</si>
  <si>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</si>
  <si>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</si>
  <si>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</si>
  <si>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</si>
  <si>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</si>
  <si>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</si>
  <si>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</si>
  <si>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</si>
  <si>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</si>
  <si>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</si>
  <si>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</si>
  <si>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</si>
  <si>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</si>
  <si>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</si>
  <si>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</si>
  <si>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</si>
  <si>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</si>
  <si>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</si>
  <si>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</si>
  <si>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</si>
  <si>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</si>
  <si>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</si>
  <si>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</si>
  <si>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</si>
  <si>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</si>
  <si>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</si>
  <si>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</si>
  <si>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</si>
  <si>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</si>
  <si>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</si>
  <si>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</si>
  <si>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</si>
  <si>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</si>
  <si>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</si>
  <si>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</si>
  <si>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</si>
  <si>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</si>
  <si>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</si>
  <si>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</si>
  <si>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</si>
  <si>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</si>
  <si>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</si>
  <si>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</si>
  <si>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</si>
  <si>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</si>
  <si>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</si>
  <si>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</si>
  <si>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</si>
  <si>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</si>
  <si>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</si>
  <si>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</si>
  <si>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</si>
  <si>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</si>
  <si>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</si>
  <si>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</si>
  <si>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</si>
  <si>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</si>
  <si>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</si>
  <si>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</si>
  <si>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</si>
  <si>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</si>
  <si>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</si>
  <si>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</si>
  <si>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</si>
  <si>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</si>
  <si>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</si>
  <si>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</si>
  <si>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</si>
  <si>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</si>
  <si>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</si>
  <si>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</si>
  <si>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</si>
  <si>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</si>
  <si>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</si>
  <si>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</si>
  <si>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</si>
  <si>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</si>
  <si>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</si>
  <si>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</si>
  <si>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</si>
  <si>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</si>
  <si>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</si>
  <si>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</si>
  <si>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</si>
  <si>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</si>
  <si>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</si>
  <si>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</si>
  <si>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</si>
  <si>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</si>
  <si>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</si>
  <si>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</si>
  <si>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</si>
  <si>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</si>
  <si>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</si>
  <si>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</si>
  <si>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</si>
  <si>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</si>
  <si>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</si>
  <si>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</si>
  <si>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</si>
  <si>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</si>
  <si>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</si>
  <si>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</si>
  <si>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</si>
  <si>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</si>
  <si>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</si>
  <si>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</si>
  <si>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</si>
  <si>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</si>
  <si>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</si>
  <si>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</si>
  <si>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</si>
  <si>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</si>
  <si>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</si>
  <si>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</si>
  <si>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</si>
  <si>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</si>
  <si>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</si>
  <si>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</si>
  <si>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</si>
  <si>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</si>
  <si>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</si>
  <si>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</si>
  <si>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</si>
  <si>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</si>
  <si>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</si>
  <si>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</si>
  <si>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</si>
  <si>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</si>
  <si>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</si>
  <si>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</si>
  <si>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</si>
  <si>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</si>
  <si>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</si>
  <si>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</si>
  <si>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</si>
  <si>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</si>
  <si>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</si>
  <si>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</si>
  <si>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</si>
  <si>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</si>
  <si>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</si>
  <si>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</si>
  <si>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</si>
  <si>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</si>
  <si>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</si>
  <si>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</si>
  <si>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</si>
  <si>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</si>
  <si>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</si>
  <si>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</si>
  <si>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</si>
  <si>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</si>
  <si>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</si>
  <si>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</si>
  <si>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</si>
  <si>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</si>
  <si>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</si>
  <si>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</si>
  <si>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</si>
  <si>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</si>
  <si>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</si>
  <si>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</si>
  <si>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</si>
  <si>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</si>
  <si>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</si>
  <si>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</si>
  <si>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</si>
  <si>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</si>
  <si>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</si>
  <si>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</si>
  <si>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</si>
  <si>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</si>
  <si>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</si>
  <si>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</si>
  <si>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</si>
  <si>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</si>
  <si>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</si>
  <si>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</si>
  <si>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</si>
  <si>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</si>
  <si>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</si>
  <si>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</si>
  <si>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</si>
  <si>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</si>
  <si>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</si>
  <si>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</si>
  <si>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</si>
  <si>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</si>
  <si>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</si>
  <si>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</si>
  <si>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</si>
  <si>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</si>
  <si>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</si>
  <si>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</si>
  <si>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</si>
  <si>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</si>
  <si>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</si>
  <si>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</si>
  <si>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</si>
  <si>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</si>
  <si>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</si>
  <si>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</si>
  <si>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</si>
  <si>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</si>
  <si>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</si>
  <si>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</si>
  <si>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</si>
  <si>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</si>
  <si>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</si>
  <si>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</si>
  <si>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</si>
  <si>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</si>
  <si>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</si>
  <si>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</si>
  <si>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</si>
  <si>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</si>
  <si>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</si>
  <si>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</si>
  <si>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</si>
  <si>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</si>
  <si>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</si>
  <si>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</si>
  <si>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</si>
  <si>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</si>
  <si>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</si>
  <si>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</si>
  <si>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</si>
  <si>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</si>
  <si>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</si>
  <si>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</si>
  <si>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</si>
  <si>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</si>
  <si>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</si>
  <si>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</si>
  <si>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</si>
  <si>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</si>
  <si>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</si>
  <si>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</si>
  <si>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</si>
  <si>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</si>
  <si>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</si>
  <si>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</si>
  <si>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</si>
  <si>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</si>
  <si>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</si>
  <si>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</si>
  <si>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</si>
  <si>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</si>
  <si>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</si>
  <si>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</si>
  <si>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</si>
  <si>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</si>
  <si>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</si>
  <si>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</si>
  <si>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</si>
  <si>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</si>
  <si>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</si>
  <si>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</si>
  <si>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</si>
  <si>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</si>
  <si>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</si>
  <si>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</si>
  <si>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</si>
  <si>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</si>
  <si>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</si>
  <si>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</si>
  <si>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</si>
  <si>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</si>
  <si>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</si>
  <si>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</si>
  <si>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</si>
  <si>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</si>
  <si>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</si>
  <si>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</si>
  <si>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</si>
  <si>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</si>
  <si>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</si>
  <si>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</si>
  <si>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</si>
  <si>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</si>
  <si>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</si>
  <si>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</si>
  <si>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</si>
  <si>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</si>
  <si>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</si>
  <si>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</si>
  <si>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</si>
  <si>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</si>
  <si>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</si>
  <si>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</si>
  <si>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</si>
  <si>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</si>
  <si>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</si>
  <si>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</si>
  <si>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</si>
  <si>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</si>
  <si>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</si>
  <si>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</si>
  <si>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</si>
  <si>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</si>
  <si>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</si>
  <si>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</si>
  <si>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</si>
  <si>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</si>
  <si>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</si>
  <si>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</si>
  <si>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</si>
  <si>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</si>
  <si>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</si>
  <si>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</si>
  <si>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</si>
  <si>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</si>
  <si>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</si>
  <si>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</si>
  <si>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</si>
  <si>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</si>
  <si>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</si>
  <si>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</si>
  <si>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</si>
  <si>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</si>
  <si>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</si>
  <si>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</si>
  <si>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</si>
  <si>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</si>
  <si>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</si>
  <si>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</si>
  <si>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</si>
  <si>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</si>
  <si>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</si>
  <si>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</si>
  <si>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</si>
  <si>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</si>
  <si>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</si>
  <si>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</si>
  <si>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</si>
  <si>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</si>
  <si>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</si>
  <si>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</si>
  <si>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</si>
  <si>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</si>
  <si>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</si>
  <si>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</si>
  <si>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</si>
  <si>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</si>
  <si>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</si>
  <si>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</si>
  <si>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</si>
  <si>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</si>
  <si>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</si>
  <si>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</si>
  <si>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</si>
  <si>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</si>
  <si>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</si>
  <si>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</si>
  <si>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</si>
  <si>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</si>
  <si>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</si>
  <si>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</si>
  <si>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</si>
  <si>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</si>
  <si>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</si>
  <si>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</si>
  <si>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</si>
  <si>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</si>
  <si>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</si>
  <si>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</si>
  <si>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</si>
  <si>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</si>
  <si>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</si>
  <si>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</si>
  <si>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</si>
  <si>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</si>
  <si>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</si>
  <si>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</si>
  <si>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</si>
  <si>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</si>
  <si>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</si>
  <si>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</si>
  <si>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</si>
  <si>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</si>
  <si>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</si>
  <si>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</si>
  <si>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</si>
  <si>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</si>
  <si>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</si>
  <si>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</si>
  <si>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</si>
  <si>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</si>
  <si>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</si>
  <si>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</si>
  <si>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</si>
  <si>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</si>
  <si>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</si>
  <si>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</si>
  <si>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</si>
  <si>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</si>
  <si>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</si>
  <si>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</si>
  <si>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</si>
  <si>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</si>
  <si>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</si>
  <si>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</si>
  <si>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</si>
  <si>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</si>
  <si>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</si>
  <si>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</si>
  <si>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</si>
  <si>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</si>
  <si>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</si>
  <si>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</si>
  <si>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</si>
  <si>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</si>
  <si>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</si>
  <si>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</si>
  <si>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</si>
  <si>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</si>
  <si>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</si>
  <si>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</si>
  <si>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</si>
  <si>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</si>
  <si>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</si>
  <si>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</si>
  <si>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</si>
  <si>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</si>
  <si>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</si>
  <si>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</si>
  <si>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</si>
  <si>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</si>
  <si>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</si>
  <si>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</si>
  <si>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</si>
  <si>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</si>
  <si>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</si>
  <si>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</si>
  <si>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</si>
  <si>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</si>
  <si>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</si>
  <si>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</si>
  <si>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</si>
  <si>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</si>
  <si>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</si>
  <si>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</si>
  <si>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</si>
  <si>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</si>
  <si>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</si>
  <si>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</si>
  <si>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</si>
  <si>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</si>
  <si>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</si>
  <si>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</si>
  <si>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</si>
  <si>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</si>
  <si>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</si>
  <si>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</si>
  <si>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</si>
  <si>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</si>
  <si>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</si>
  <si>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</si>
  <si>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</si>
  <si>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</si>
  <si>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</si>
  <si>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</si>
  <si>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</si>
  <si>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</si>
  <si>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</si>
  <si>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</si>
  <si>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</si>
  <si>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</si>
  <si>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</si>
  <si>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</si>
  <si>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</si>
  <si>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</si>
  <si>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</si>
  <si>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</si>
  <si>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</si>
  <si>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</si>
  <si>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</si>
  <si>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</si>
  <si>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</si>
  <si>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</si>
  <si>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</si>
  <si>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</si>
  <si>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</si>
  <si>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</si>
  <si>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</si>
  <si>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</si>
  <si>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</si>
  <si>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</si>
  <si>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</si>
  <si>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</si>
  <si>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</si>
  <si>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</si>
  <si>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</si>
  <si>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</si>
  <si>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</si>
  <si>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</si>
  <si>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</si>
  <si>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</si>
  <si>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</si>
  <si>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</si>
  <si>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</si>
  <si>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</si>
  <si>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</si>
  <si>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</si>
  <si>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</si>
  <si>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</si>
  <si>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</si>
  <si>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</si>
  <si>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</si>
  <si>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</si>
  <si>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</si>
  <si>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</si>
  <si>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</si>
  <si>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</si>
  <si>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</si>
  <si>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</si>
  <si>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</si>
  <si>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</si>
  <si>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</si>
  <si>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</si>
  <si>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</si>
  <si>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</si>
  <si>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</si>
  <si>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</si>
  <si>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</si>
  <si>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</si>
  <si>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</si>
  <si>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</si>
  <si>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</si>
  <si>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</si>
  <si>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</si>
  <si>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</si>
  <si>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</si>
  <si>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</si>
  <si>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</si>
  <si>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</si>
  <si>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</si>
  <si>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</si>
  <si>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</si>
  <si>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</si>
  <si>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</si>
  <si>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</si>
  <si>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</si>
  <si>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</si>
  <si>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</si>
  <si>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</si>
  <si>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</si>
  <si>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</si>
  <si>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</si>
  <si>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</si>
  <si>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</si>
  <si>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</si>
  <si>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</si>
  <si>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</si>
  <si>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</si>
  <si>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</si>
  <si>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</si>
  <si>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</si>
  <si>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</si>
  <si>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</si>
  <si>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</si>
  <si>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</si>
  <si>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</si>
  <si>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</si>
  <si>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</si>
  <si>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</si>
  <si>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</si>
  <si>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</si>
  <si>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</si>
  <si>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</si>
  <si>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</si>
  <si>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</si>
  <si>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</si>
  <si>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</si>
  <si>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</si>
  <si>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</si>
  <si>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</si>
  <si>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</si>
  <si>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</si>
  <si>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</si>
  <si>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</si>
  <si>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</si>
  <si>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</si>
  <si>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</si>
  <si>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</si>
  <si>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</si>
  <si>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</si>
  <si>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</si>
  <si>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</si>
  <si>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</si>
  <si>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</si>
  <si>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</si>
  <si>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</si>
  <si>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</si>
  <si>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</si>
  <si>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</si>
  <si>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</si>
  <si>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</si>
  <si>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</si>
  <si>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</si>
  <si>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</si>
  <si>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</si>
  <si>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</si>
  <si>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</si>
  <si>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</si>
  <si>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</si>
  <si>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</si>
  <si>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</si>
  <si>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</si>
  <si>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</si>
  <si>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</si>
  <si>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</si>
  <si>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</si>
  <si>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</si>
  <si>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</si>
  <si>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</si>
  <si>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</si>
  <si>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</si>
  <si>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</si>
  <si>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</si>
  <si>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</si>
  <si>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</si>
  <si>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</si>
  <si>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</si>
  <si>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</si>
  <si>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</si>
  <si>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</si>
  <si>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</si>
  <si>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</si>
  <si>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</si>
  <si>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</si>
  <si>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</si>
  <si>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</si>
  <si>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</si>
  <si>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</si>
  <si>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</si>
  <si>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</si>
  <si>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</si>
  <si>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</si>
  <si>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</si>
  <si>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</si>
  <si>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</si>
  <si>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</si>
  <si>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</si>
  <si>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</si>
  <si>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</si>
  <si>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</si>
  <si>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</si>
  <si>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</si>
  <si>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</si>
  <si>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</si>
  <si>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</si>
  <si>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</si>
  <si>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</si>
  <si>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</si>
  <si>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</si>
  <si>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</si>
  <si>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</si>
  <si>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</si>
  <si>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</si>
  <si>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</si>
  <si>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</si>
  <si>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</si>
  <si>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</si>
  <si>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</si>
  <si>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</si>
  <si>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</si>
  <si>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</si>
  <si>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</si>
  <si>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</si>
  <si>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</si>
  <si>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</si>
  <si>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</si>
  <si>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</si>
  <si>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</si>
  <si>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</si>
  <si>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</si>
  <si>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</si>
  <si>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</si>
  <si>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</si>
  <si>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</si>
  <si>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</si>
  <si>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</si>
  <si>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</si>
  <si>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</si>
  <si>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</si>
  <si>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</si>
  <si>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</si>
  <si>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</si>
  <si>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</si>
  <si>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</si>
  <si>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</si>
  <si>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</si>
  <si>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</si>
  <si>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</si>
  <si>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</si>
  <si>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</si>
  <si>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</si>
  <si>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</si>
  <si>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</si>
  <si>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</si>
  <si>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</si>
  <si>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</si>
  <si>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</si>
  <si>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</si>
  <si>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</si>
  <si>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</si>
  <si>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</si>
  <si>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</si>
  <si>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</si>
  <si>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</si>
  <si>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</si>
  <si>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</si>
  <si>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</si>
  <si>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</si>
  <si>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</si>
  <si>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</si>
  <si>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</si>
  <si>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</si>
  <si>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</si>
  <si>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</si>
  <si>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</si>
  <si>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</si>
  <si>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</si>
  <si>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</si>
  <si>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</si>
  <si>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</si>
  <si>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</si>
  <si>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</si>
  <si>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</si>
  <si>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</si>
  <si>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</si>
  <si>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</si>
  <si>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</si>
  <si>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</si>
  <si>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</si>
  <si>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</si>
  <si>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</si>
  <si>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</si>
  <si>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</si>
  <si>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</si>
  <si>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</si>
  <si>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</si>
  <si>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</si>
  <si>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</si>
  <si>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</si>
  <si>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</si>
  <si>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</si>
  <si>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</si>
  <si>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</si>
  <si>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</si>
  <si>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</si>
  <si>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</si>
  <si>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</si>
  <si>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</si>
  <si>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</si>
  <si>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</si>
  <si>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</si>
  <si>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</si>
  <si>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</si>
  <si>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</si>
  <si>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</si>
  <si>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</si>
  <si>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</si>
  <si>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</si>
  <si>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</si>
  <si>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</si>
  <si>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</si>
  <si>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</si>
  <si>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</si>
  <si>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</si>
  <si>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</si>
  <si>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</si>
  <si>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</si>
  <si>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</si>
  <si>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</si>
  <si>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</si>
  <si>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</si>
  <si>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</si>
  <si>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</si>
  <si>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</si>
  <si>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</si>
  <si>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</si>
  <si>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</si>
  <si>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</si>
  <si>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</si>
  <si>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</si>
  <si>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</si>
  <si>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</si>
  <si>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</si>
  <si>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</si>
  <si>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</si>
  <si>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</si>
  <si>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</si>
  <si>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</si>
  <si>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</si>
  <si>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</si>
  <si>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</si>
  <si>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</si>
  <si>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</si>
  <si>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</si>
  <si>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</si>
  <si>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</si>
  <si>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</si>
  <si>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</si>
  <si>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</si>
  <si>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</si>
  <si>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</si>
  <si>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</si>
  <si>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</si>
  <si>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</si>
  <si>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</si>
  <si>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</si>
  <si>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</si>
  <si>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</si>
  <si>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</si>
  <si>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</si>
  <si>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</si>
  <si>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</si>
  <si>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</si>
  <si>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</si>
  <si>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</si>
  <si>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</si>
  <si>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</si>
  <si>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</si>
  <si>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</si>
  <si>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</si>
  <si>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</si>
  <si>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</si>
  <si>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</si>
  <si>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</si>
  <si>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</si>
  <si>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</si>
  <si>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</si>
  <si>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</si>
  <si>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</si>
  <si>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</si>
  <si>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</si>
  <si>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</si>
  <si>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</si>
  <si>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</si>
  <si>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</si>
  <si>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</si>
  <si>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</si>
  <si>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</si>
  <si>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</si>
  <si>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</si>
  <si>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</si>
  <si>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</si>
  <si>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</si>
  <si>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</si>
  <si>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</si>
  <si>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</si>
  <si>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</si>
  <si>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</si>
  <si>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</si>
  <si>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</si>
  <si>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</si>
  <si>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</si>
  <si>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</si>
  <si>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</si>
  <si>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</si>
  <si>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</si>
  <si>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</si>
  <si>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</si>
  <si>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</si>
  <si>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</si>
  <si>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</si>
  <si>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</si>
  <si>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</si>
  <si>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</si>
  <si>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</si>
  <si>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</si>
  <si>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</si>
  <si>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</si>
  <si>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</si>
  <si>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</si>
  <si>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</si>
  <si>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</si>
  <si>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</si>
  <si>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</si>
  <si>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</si>
  <si>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</si>
  <si>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</si>
  <si>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</si>
  <si>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</si>
  <si>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</si>
  <si>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</si>
  <si>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</si>
  <si>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</si>
  <si>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</si>
  <si>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</si>
  <si>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</si>
  <si>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</si>
  <si>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</si>
  <si>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</si>
  <si>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</si>
  <si>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</si>
  <si>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</si>
  <si>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</si>
  <si>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</si>
  <si>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</si>
  <si>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</si>
  <si>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</si>
  <si>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</si>
  <si>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</si>
  <si>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</si>
  <si>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</si>
  <si>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</si>
  <si>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</si>
  <si>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</si>
  <si>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</si>
  <si>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</si>
  <si>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</si>
  <si>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</si>
  <si>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</si>
  <si>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</si>
  <si>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</si>
  <si>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</si>
  <si>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</si>
  <si>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</si>
  <si>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</si>
  <si>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</si>
  <si>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</si>
  <si>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</si>
  <si>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</si>
  <si>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</si>
  <si>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</si>
  <si>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</si>
  <si>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</si>
  <si>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</si>
  <si>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</si>
  <si>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</si>
  <si>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</si>
  <si>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</si>
  <si>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</si>
  <si>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</si>
  <si>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</si>
  <si>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</si>
  <si>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</si>
  <si>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</si>
  <si>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</si>
  <si>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</si>
  <si>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</si>
  <si>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</si>
  <si>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</si>
  <si>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</si>
  <si>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</si>
  <si>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</si>
  <si>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</si>
  <si>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</si>
  <si>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</si>
  <si>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</si>
  <si>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</si>
  <si>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</si>
  <si>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</si>
  <si>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</si>
  <si>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</si>
  <si>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</si>
  <si>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</si>
  <si>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</si>
  <si>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</si>
  <si>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</si>
  <si>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</si>
  <si>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</si>
  <si>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</si>
  <si>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</si>
  <si>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</si>
  <si>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</si>
  <si>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</si>
  <si>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</si>
  <si>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</si>
  <si>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</si>
  <si>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</si>
  <si>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</si>
  <si>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</si>
  <si>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</si>
  <si>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</si>
  <si>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</si>
  <si>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</si>
  <si>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</si>
  <si>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</si>
  <si>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</si>
  <si>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</si>
  <si>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</si>
  <si>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</si>
  <si>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</si>
  <si>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</si>
  <si>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</si>
  <si>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</si>
  <si>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</si>
  <si>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</si>
  <si>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</si>
  <si>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</si>
  <si>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</si>
  <si>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</si>
  <si>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</si>
  <si>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</si>
  <si>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</si>
  <si>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</si>
  <si>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</si>
  <si>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</si>
  <si>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</si>
  <si>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</si>
  <si>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</si>
  <si>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</si>
  <si>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</si>
  <si>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</si>
  <si>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</si>
  <si>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</si>
  <si>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</si>
  <si>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</si>
  <si>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</si>
  <si>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</si>
  <si>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</si>
  <si>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</si>
  <si>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</si>
  <si>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</si>
  <si>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</si>
  <si>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</si>
  <si>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</si>
  <si>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</si>
  <si>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</si>
  <si>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</si>
  <si>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</si>
  <si>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</si>
  <si>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</si>
  <si>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</si>
  <si>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</si>
  <si>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</si>
  <si>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</si>
  <si>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</si>
  <si>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</si>
  <si>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</si>
  <si>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</si>
  <si>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</si>
  <si>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</si>
  <si>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</si>
  <si>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</si>
  <si>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</si>
  <si>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</si>
  <si>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</si>
  <si>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</si>
  <si>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</si>
  <si>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</si>
  <si>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</si>
  <si>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</si>
  <si>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</si>
  <si>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</si>
  <si>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</si>
  <si>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</si>
  <si>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</si>
  <si>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</si>
  <si>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</si>
  <si>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</si>
  <si>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</si>
  <si>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</si>
  <si>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</si>
  <si>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</si>
  <si>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</si>
  <si>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</si>
  <si>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</si>
  <si>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</si>
  <si>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</si>
  <si>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</si>
  <si>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</si>
  <si>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</si>
  <si>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</si>
  <si>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</si>
  <si>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</si>
  <si>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</si>
  <si>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</si>
  <si>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</si>
  <si>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</si>
  <si>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</si>
  <si>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</si>
  <si>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</si>
  <si>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</si>
  <si>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</si>
  <si>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</si>
  <si>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</si>
  <si>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</si>
  <si>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</si>
  <si>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</si>
  <si>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</si>
  <si>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</si>
  <si>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</si>
  <si>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</si>
  <si>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</si>
  <si>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</si>
  <si>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</si>
  <si>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</si>
  <si>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</si>
  <si>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</si>
  <si>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</si>
  <si>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</si>
  <si>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</si>
  <si>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</si>
  <si>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</si>
  <si>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</si>
  <si>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</si>
  <si>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</si>
  <si>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</si>
  <si>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</si>
  <si>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</si>
  <si>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</si>
  <si>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</si>
  <si>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</si>
  <si>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</si>
  <si>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</si>
  <si>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</si>
  <si>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</si>
  <si>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</si>
  <si>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</si>
  <si>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</si>
  <si>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</si>
  <si>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</si>
  <si>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</si>
  <si>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</si>
  <si>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</si>
  <si>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</si>
  <si>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</si>
  <si>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</si>
  <si>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</si>
  <si>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</si>
  <si>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</si>
  <si>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</si>
  <si>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</si>
  <si>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</si>
  <si>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</si>
  <si>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</si>
  <si>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</si>
  <si>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</si>
  <si>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</si>
  <si>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</si>
  <si>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</si>
  <si>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</si>
  <si>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</si>
  <si>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</si>
  <si>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</si>
  <si>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</si>
  <si>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</si>
  <si>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</si>
  <si>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</si>
  <si>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</si>
  <si>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</si>
  <si>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</si>
  <si>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</si>
  <si>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</si>
  <si>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</si>
  <si>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</si>
  <si>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</si>
  <si>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</si>
  <si>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</si>
  <si>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</si>
  <si>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</si>
  <si>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</si>
  <si>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</si>
  <si>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</si>
  <si>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</si>
  <si>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</si>
  <si>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</si>
  <si>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</si>
  <si>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</si>
  <si>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</si>
  <si>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</si>
  <si>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</si>
  <si>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</si>
  <si>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</si>
  <si>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</si>
  <si>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</si>
  <si>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</si>
  <si>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</si>
  <si>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</si>
  <si>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</si>
  <si>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</si>
  <si>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</si>
  <si>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</si>
  <si>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</si>
  <si>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</si>
  <si>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</si>
  <si>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</si>
  <si>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</si>
  <si>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</si>
  <si>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</si>
  <si>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</si>
  <si>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</si>
  <si>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</si>
  <si>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</si>
  <si>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</si>
  <si>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</si>
  <si>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</si>
  <si>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</si>
  <si>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</si>
  <si>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</si>
  <si>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</si>
  <si>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</si>
  <si>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</si>
  <si>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</si>
  <si>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</si>
  <si>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</si>
  <si>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</si>
  <si>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</si>
  <si>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</si>
  <si>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</si>
  <si>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</si>
  <si>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</si>
  <si>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</si>
  <si>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</si>
  <si>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</si>
  <si>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</si>
  <si>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</si>
  <si>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</si>
  <si>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</si>
  <si>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</si>
  <si>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</si>
  <si>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</si>
  <si>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</si>
  <si>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</si>
  <si>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</si>
  <si>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</si>
  <si>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</si>
  <si>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</si>
  <si>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</si>
  <si>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</si>
  <si>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</si>
  <si>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</si>
  <si>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</si>
  <si>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</si>
  <si>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</si>
  <si>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</si>
  <si>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</si>
  <si>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</si>
  <si>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</si>
  <si>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</si>
  <si>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</si>
  <si>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</si>
  <si>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</si>
  <si>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</si>
  <si>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</si>
  <si>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</si>
  <si>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</si>
  <si>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</si>
  <si>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</si>
  <si>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</si>
  <si>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</si>
  <si>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</si>
  <si>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</si>
  <si>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</si>
  <si>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</si>
  <si>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</si>
  <si>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</si>
  <si>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</si>
  <si>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</si>
  <si>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</si>
  <si>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</si>
  <si>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</si>
  <si>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</si>
  <si>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</si>
  <si>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</si>
  <si>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</si>
  <si>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</si>
  <si>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</si>
  <si>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</si>
  <si>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</si>
  <si>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</si>
  <si>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</si>
  <si>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</si>
  <si>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</si>
  <si>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</si>
  <si>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</si>
  <si>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</si>
  <si>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</si>
  <si>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</si>
  <si>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</si>
  <si>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</si>
  <si>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</si>
  <si>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</si>
  <si>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</si>
  <si>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</si>
  <si>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</si>
  <si>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</si>
  <si>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</si>
  <si>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</si>
  <si>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</si>
  <si>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</si>
  <si>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</si>
  <si>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</si>
  <si>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</si>
  <si>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</si>
  <si>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</si>
  <si>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</si>
  <si>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</si>
  <si>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</si>
  <si>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</si>
  <si>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</si>
  <si>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</si>
  <si>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</si>
  <si>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</si>
  <si>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</si>
  <si>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</si>
  <si>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</si>
  <si>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</si>
  <si>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</si>
  <si>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</si>
  <si>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</si>
  <si>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</si>
  <si>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</si>
  <si>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</si>
  <si>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</si>
  <si>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</si>
  <si>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</si>
  <si>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</si>
  <si>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</si>
  <si>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</si>
  <si>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</si>
  <si>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</si>
  <si>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</si>
  <si>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</si>
  <si>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</si>
  <si>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</si>
  <si>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</si>
  <si>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</si>
  <si>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</si>
  <si>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</si>
  <si>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</si>
  <si>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</si>
  <si>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</si>
  <si>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</si>
  <si>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</si>
  <si>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</si>
  <si>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</si>
  <si>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</si>
  <si>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</si>
  <si>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</si>
  <si>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</si>
  <si>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</si>
  <si>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</si>
  <si>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</si>
  <si>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</si>
  <si>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</si>
  <si>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</si>
  <si>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</si>
  <si>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</si>
  <si>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</si>
  <si>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</si>
  <si>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</si>
  <si>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</si>
  <si>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</si>
  <si>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</si>
  <si>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</si>
  <si>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</si>
  <si>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</si>
  <si>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</si>
  <si>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</si>
  <si>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</si>
  <si>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</si>
  <si>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</si>
  <si>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</si>
  <si>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</si>
  <si>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</si>
  <si>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</si>
  <si>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</si>
  <si>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</si>
  <si>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</si>
  <si>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</si>
  <si>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</si>
  <si>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</si>
  <si>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</si>
  <si>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</si>
  <si>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</si>
  <si>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</si>
  <si>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</si>
  <si>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</si>
  <si>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</si>
  <si>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</si>
  <si>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</si>
  <si>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</si>
  <si>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</si>
  <si>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</si>
  <si>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</si>
  <si>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</si>
  <si>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</si>
  <si>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</si>
  <si>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</si>
  <si>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</si>
  <si>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</si>
  <si>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</si>
  <si>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</si>
  <si>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</si>
  <si>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</si>
  <si>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</si>
  <si>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</si>
  <si>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</si>
  <si>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</si>
  <si>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</si>
  <si>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</si>
  <si>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</si>
  <si>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</si>
  <si>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</si>
  <si>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</si>
  <si>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</si>
  <si>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</si>
  <si>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</si>
  <si>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</si>
  <si>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</si>
  <si>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</si>
  <si>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</si>
  <si>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</si>
  <si>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</si>
  <si>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</si>
  <si>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</si>
  <si>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</si>
  <si>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</si>
  <si>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</si>
  <si>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</si>
  <si>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</si>
  <si>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</si>
  <si>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</si>
  <si>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</si>
  <si>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</si>
  <si>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</si>
  <si>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</si>
  <si>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</si>
  <si>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</si>
  <si>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</si>
  <si>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</si>
  <si>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</si>
  <si>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</si>
  <si>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</si>
  <si>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</si>
  <si>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</si>
  <si>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</si>
  <si>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</si>
  <si>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</si>
  <si>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</si>
  <si>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</si>
  <si>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</si>
  <si>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</si>
  <si>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</si>
  <si>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</si>
  <si>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</si>
  <si>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</si>
  <si>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</si>
  <si>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</si>
  <si>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</si>
  <si>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</si>
  <si>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</si>
  <si>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</si>
  <si>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</si>
  <si>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</si>
  <si>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</si>
  <si>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</si>
  <si>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</si>
  <si>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</si>
  <si>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</si>
  <si>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</si>
  <si>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</si>
  <si>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</si>
  <si>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</si>
  <si>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</si>
  <si>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</si>
  <si>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</si>
  <si>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</si>
  <si>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</si>
  <si>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</si>
  <si>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</si>
  <si>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</si>
  <si>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</si>
  <si>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</si>
  <si>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</si>
  <si>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</si>
  <si>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</si>
  <si>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</si>
  <si>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</si>
  <si>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</si>
  <si>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</si>
  <si>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</si>
  <si>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</si>
  <si>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</si>
  <si>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</si>
  <si>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</si>
  <si>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</si>
  <si>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</si>
  <si>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</si>
  <si>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</si>
  <si>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</si>
  <si>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</si>
  <si>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</si>
  <si>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</si>
  <si>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</si>
  <si>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</si>
  <si>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</si>
  <si>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</si>
  <si>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</si>
  <si>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</si>
  <si>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</si>
  <si>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</si>
  <si>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</si>
  <si>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</si>
  <si>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</si>
  <si>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</si>
  <si>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</si>
  <si>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</si>
  <si>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</si>
  <si>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</si>
  <si>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</si>
  <si>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</si>
  <si>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</si>
  <si>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</si>
  <si>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</si>
  <si>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</si>
  <si>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</si>
  <si>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</si>
  <si>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</si>
  <si>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</si>
  <si>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</si>
  <si>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</si>
  <si>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</si>
  <si>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</si>
  <si>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</si>
  <si>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</si>
  <si>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</si>
  <si>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</si>
  <si>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</si>
  <si>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</si>
  <si>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</si>
  <si>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</si>
  <si>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</si>
  <si>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</si>
  <si>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</si>
  <si>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</si>
  <si>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</si>
  <si>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</si>
  <si>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</si>
  <si>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</si>
  <si>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</si>
  <si>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</si>
  <si>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</si>
  <si>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</si>
  <si>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</si>
  <si>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</si>
  <si>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</si>
  <si>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</si>
  <si>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</si>
  <si>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</si>
  <si>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</si>
  <si>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</si>
  <si>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</si>
  <si>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</si>
  <si>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</si>
  <si>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</si>
  <si>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</si>
  <si>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</si>
  <si>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</si>
  <si>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</si>
  <si>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</si>
  <si>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</si>
  <si>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</si>
  <si>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</si>
  <si>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</si>
  <si>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</si>
  <si>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</si>
  <si>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</si>
  <si>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</si>
  <si>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</si>
  <si>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</si>
  <si>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</si>
  <si>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</si>
  <si>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</si>
  <si>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</si>
  <si>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</si>
  <si>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</si>
  <si>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</si>
  <si>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</si>
  <si>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</si>
  <si>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</si>
  <si>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</si>
  <si>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</si>
  <si>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</si>
  <si>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</si>
  <si>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</si>
  <si>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</si>
  <si>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</si>
  <si>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</si>
  <si>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</si>
  <si>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</si>
  <si>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</si>
  <si>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</si>
  <si>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</si>
  <si>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</si>
  <si>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</si>
  <si>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</si>
  <si>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</si>
  <si>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</si>
  <si>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</si>
  <si>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</si>
  <si>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</si>
  <si>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</si>
  <si>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</si>
  <si>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</si>
  <si>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</si>
  <si>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</si>
  <si>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</si>
  <si>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</si>
  <si>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</si>
  <si>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</si>
  <si>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</si>
  <si>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</si>
  <si>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</si>
  <si>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</si>
  <si>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</si>
  <si>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</si>
  <si>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</si>
  <si>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</si>
  <si>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</si>
  <si>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</si>
  <si>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</si>
  <si>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</si>
  <si>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</si>
  <si>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</si>
  <si>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</si>
  <si>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</si>
  <si>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</si>
  <si>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</si>
  <si>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</si>
  <si>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</si>
  <si>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</si>
  <si>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</si>
  <si>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</si>
  <si>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</si>
  <si>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</si>
  <si>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</si>
  <si>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</si>
  <si>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</si>
  <si>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</si>
  <si>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</si>
  <si>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</si>
  <si>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</si>
  <si>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</si>
  <si>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</si>
  <si>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</si>
  <si>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</si>
  <si>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</si>
  <si>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</si>
  <si>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</si>
  <si>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</si>
  <si>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</si>
  <si>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</si>
  <si>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</si>
  <si>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</si>
  <si>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</si>
  <si>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</si>
  <si>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</si>
  <si>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</si>
  <si>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</si>
  <si>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</si>
  <si>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</si>
  <si>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</si>
  <si>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</si>
  <si>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</si>
  <si>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</si>
  <si>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</si>
  <si>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</si>
  <si>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</si>
  <si>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</si>
  <si>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</si>
  <si>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</si>
  <si>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</si>
  <si>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</si>
  <si>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</si>
  <si>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</si>
  <si>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</si>
  <si>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</si>
  <si>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</si>
  <si>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</si>
  <si>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</si>
  <si>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</si>
  <si>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</si>
  <si>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</si>
  <si>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</si>
  <si>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</si>
  <si>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</si>
  <si>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</si>
  <si>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</si>
  <si>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</si>
  <si>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</si>
  <si>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</si>
  <si>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</si>
  <si>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</si>
  <si>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</si>
  <si>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</si>
  <si>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</si>
  <si>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</si>
  <si>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</si>
  <si>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</si>
  <si>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</si>
  <si>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</si>
  <si>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</si>
  <si>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</si>
  <si>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</si>
  <si>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</si>
  <si>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</si>
  <si>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</si>
  <si>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</si>
  <si>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</si>
  <si>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</si>
  <si>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</si>
  <si>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</si>
  <si>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</si>
  <si>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</si>
  <si>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</si>
  <si>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</si>
  <si>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</si>
  <si>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</si>
  <si>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</si>
  <si>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</si>
  <si>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</si>
  <si>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</si>
  <si>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</si>
  <si>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</si>
  <si>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</si>
  <si>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</si>
  <si>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</si>
  <si>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</si>
  <si>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</si>
  <si>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</si>
  <si>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</si>
  <si>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</si>
  <si>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</si>
  <si>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</si>
  <si>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</si>
  <si>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</si>
  <si>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</si>
  <si>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</si>
  <si>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</si>
  <si>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</si>
  <si>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</si>
  <si>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</si>
  <si>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</si>
  <si>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</si>
  <si>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</si>
  <si>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</si>
  <si>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</si>
  <si>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</si>
  <si>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</si>
  <si>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</si>
  <si>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</si>
  <si>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</si>
  <si>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</si>
  <si>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</si>
  <si>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</si>
  <si>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</si>
  <si>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</si>
  <si>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</si>
  <si>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</si>
  <si>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</si>
  <si>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</si>
  <si>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</si>
  <si>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</si>
  <si>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</si>
  <si>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</si>
  <si>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</si>
  <si>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</si>
  <si>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</si>
  <si>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</si>
  <si>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</si>
  <si>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</si>
  <si>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</si>
  <si>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</si>
  <si>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</si>
  <si>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</si>
  <si>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</si>
  <si>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</si>
  <si>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</si>
  <si>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</si>
  <si>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</si>
  <si>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</si>
  <si>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</si>
  <si>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</si>
  <si>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</si>
  <si>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</si>
  <si>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</si>
  <si>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</si>
  <si>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</si>
  <si>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</si>
  <si>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</si>
  <si>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</si>
  <si>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</si>
  <si>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</si>
  <si>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</si>
  <si>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</si>
  <si>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</si>
  <si>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</si>
  <si>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</si>
  <si>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</si>
  <si>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</si>
  <si>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</si>
  <si>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</si>
  <si>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</si>
  <si>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</si>
  <si>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</si>
  <si>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</si>
  <si>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</si>
  <si>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</si>
  <si>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</si>
  <si>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</si>
  <si>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</si>
  <si>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</si>
  <si>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</si>
  <si>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</si>
  <si>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</si>
  <si>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</si>
  <si>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</si>
  <si>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</si>
  <si>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</si>
  <si>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</si>
  <si>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</si>
  <si>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</si>
  <si>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</si>
  <si>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</si>
  <si>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</si>
  <si>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</si>
  <si>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</si>
  <si>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</si>
  <si>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</si>
  <si>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</si>
  <si>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</si>
  <si>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</si>
  <si>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</si>
  <si>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</si>
  <si>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</si>
  <si>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</si>
  <si>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</si>
  <si>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</si>
  <si>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</si>
  <si>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</si>
  <si>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</si>
  <si>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</si>
  <si>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</si>
  <si>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</si>
  <si>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</si>
  <si>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</si>
  <si>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</si>
  <si>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</si>
  <si>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</si>
  <si>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</si>
  <si>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</si>
  <si>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</si>
  <si>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</si>
  <si>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</si>
  <si>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</si>
  <si>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</si>
  <si>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</si>
  <si>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</si>
  <si>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</si>
  <si>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</si>
  <si>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</si>
  <si>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</si>
  <si>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</si>
  <si>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</si>
  <si>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</si>
  <si>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</si>
  <si>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</si>
  <si>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</si>
  <si>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</si>
  <si>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</si>
  <si>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</si>
  <si>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</si>
  <si>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</si>
  <si>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</si>
  <si>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</si>
  <si>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</si>
  <si>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</si>
  <si>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</si>
  <si>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</si>
  <si>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</si>
  <si>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</si>
  <si>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</si>
  <si>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</si>
  <si>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</si>
  <si>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</si>
  <si>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</si>
  <si>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</si>
  <si>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</si>
  <si>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</si>
  <si>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</si>
  <si>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</si>
  <si>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</si>
  <si>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</si>
  <si>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</si>
  <si>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</si>
  <si>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</si>
  <si>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</si>
  <si>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</si>
  <si>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</si>
  <si>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</si>
  <si>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</si>
  <si>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</si>
  <si>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</si>
  <si>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</si>
  <si>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</si>
  <si>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</si>
  <si>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</si>
  <si>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</si>
  <si>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</si>
  <si>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</si>
  <si>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</si>
  <si>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</si>
  <si>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</si>
  <si>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</si>
  <si>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</si>
  <si>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</si>
  <si>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</si>
  <si>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</si>
  <si>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</si>
  <si>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</si>
  <si>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</si>
  <si>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</si>
  <si>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</si>
  <si>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</si>
  <si>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</si>
  <si>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</si>
  <si>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</si>
  <si>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</si>
  <si>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</si>
  <si>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</si>
  <si>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</si>
  <si>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</si>
  <si>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</si>
  <si>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</si>
  <si>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</si>
  <si>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</si>
  <si>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</si>
  <si>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</si>
  <si>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</si>
  <si>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</si>
  <si>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</si>
  <si>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</si>
  <si>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</si>
  <si>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</si>
  <si>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</si>
  <si>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</si>
  <si>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</si>
  <si>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</si>
  <si>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</si>
  <si>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</si>
  <si>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</si>
  <si>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</si>
  <si>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</si>
  <si>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</si>
  <si>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</si>
  <si>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</si>
  <si>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</si>
  <si>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</si>
  <si>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</si>
  <si>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</si>
  <si>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</si>
  <si>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</si>
  <si>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</si>
  <si>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</si>
  <si>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</si>
  <si>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</si>
  <si>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</si>
  <si>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</si>
  <si>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</si>
  <si>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</si>
  <si>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</si>
  <si>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</si>
  <si>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</si>
  <si>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</si>
  <si>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</si>
  <si>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</si>
  <si>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</si>
  <si>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</si>
  <si>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</si>
  <si>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</si>
  <si>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</si>
  <si>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</si>
  <si>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</si>
  <si>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</si>
  <si>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</si>
  <si>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</si>
  <si>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</si>
  <si>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</si>
  <si>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</si>
  <si>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</si>
  <si>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</si>
  <si>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</si>
  <si>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</si>
  <si>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</si>
  <si>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</si>
  <si>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</si>
  <si>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</si>
  <si>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</si>
  <si>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</si>
  <si>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</si>
  <si>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</si>
  <si>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</si>
  <si>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</si>
  <si>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</si>
  <si>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</si>
  <si>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</si>
  <si>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</si>
  <si>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</si>
  <si>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</si>
  <si>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</si>
  <si>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</si>
  <si>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</si>
  <si>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</si>
  <si>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</si>
  <si>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</si>
  <si>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</si>
  <si>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</si>
  <si>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</si>
  <si>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</si>
  <si>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</si>
  <si>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</si>
  <si>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</si>
  <si>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</si>
  <si>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</si>
  <si>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</si>
  <si>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</si>
  <si>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</si>
  <si>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</si>
  <si>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</si>
  <si>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</si>
  <si>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</si>
  <si>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</si>
  <si>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</si>
  <si>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</si>
  <si>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</si>
  <si>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</si>
  <si>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</si>
  <si>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</si>
  <si>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</si>
  <si>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</si>
  <si>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</si>
  <si>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</si>
  <si>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</si>
  <si>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</si>
  <si>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</si>
  <si>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</si>
  <si>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</si>
  <si>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</si>
  <si>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</si>
  <si>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</si>
  <si>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</si>
  <si>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</si>
  <si>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</si>
  <si>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</si>
  <si>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</si>
  <si>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</si>
  <si>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</si>
  <si>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</si>
  <si>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</si>
  <si>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</si>
  <si>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</si>
  <si>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</si>
  <si>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</si>
  <si>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</si>
  <si>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</si>
  <si>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</si>
  <si>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</si>
  <si>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</si>
  <si>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</si>
  <si>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</si>
  <si>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</si>
  <si>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</si>
  <si>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</si>
  <si>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</si>
  <si>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</si>
  <si>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</si>
  <si>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</si>
  <si>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</si>
  <si>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</si>
  <si>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</si>
  <si>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</si>
  <si>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</si>
  <si>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</si>
  <si>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</si>
  <si>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</si>
  <si>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</si>
  <si>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</si>
  <si>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</si>
  <si>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</si>
  <si>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</si>
  <si>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</si>
  <si>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</si>
  <si>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</si>
  <si>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</si>
  <si>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</si>
  <si>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</si>
  <si>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</si>
  <si>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</si>
  <si>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</si>
  <si>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</si>
  <si>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</si>
  <si>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</si>
  <si>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</si>
  <si>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</si>
  <si>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</si>
  <si>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</si>
  <si>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</si>
  <si>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</si>
  <si>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</si>
  <si>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</si>
  <si>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</si>
  <si>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</si>
  <si>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</si>
  <si>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</si>
  <si>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</si>
  <si>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</si>
  <si>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</si>
  <si>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</si>
  <si>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</si>
  <si>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</si>
  <si>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</si>
  <si>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</si>
  <si>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</si>
  <si>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</si>
  <si>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</si>
  <si>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</si>
  <si>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</si>
  <si>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</si>
  <si>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</si>
  <si>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</si>
  <si>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</si>
  <si>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</si>
  <si>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</si>
  <si>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</si>
  <si>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</si>
  <si>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</si>
  <si>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</si>
  <si>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</si>
  <si>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</si>
  <si>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</si>
  <si>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</si>
  <si>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</si>
  <si>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</si>
  <si>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</si>
  <si>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</si>
  <si>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</si>
  <si>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</si>
  <si>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</si>
  <si>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</si>
  <si>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</si>
  <si>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</si>
  <si>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</si>
  <si>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</si>
  <si>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</si>
  <si>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</si>
  <si>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</si>
  <si>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</si>
  <si>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</si>
  <si>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</si>
  <si>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</si>
  <si>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</si>
  <si>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</si>
  <si>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</si>
  <si>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</si>
  <si>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</si>
  <si>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</si>
  <si>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</si>
  <si>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</si>
  <si>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</si>
  <si>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</si>
  <si>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</si>
  <si>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</si>
  <si>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</si>
  <si>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</si>
  <si>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</si>
  <si>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</si>
  <si>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</si>
  <si>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</si>
  <si>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</si>
  <si>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</si>
  <si>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</si>
  <si>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</si>
  <si>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</si>
  <si>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</si>
  <si>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</si>
  <si>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</si>
  <si>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</si>
  <si>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</si>
  <si>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</si>
  <si>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</si>
  <si>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</si>
  <si>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</si>
  <si>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</si>
  <si>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</si>
  <si>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</si>
  <si>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</si>
  <si>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</si>
  <si>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</si>
  <si>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</si>
  <si>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</si>
  <si>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</si>
  <si>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</si>
  <si>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</si>
  <si>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</si>
  <si>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</si>
  <si>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</si>
  <si>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</si>
  <si>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</si>
  <si>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</si>
  <si>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</si>
  <si>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</si>
  <si>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</si>
  <si>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</si>
  <si>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</si>
  <si>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</si>
  <si>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</si>
  <si>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</si>
  <si>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</si>
  <si>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</si>
  <si>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</si>
  <si>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</si>
  <si>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</si>
  <si>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</si>
  <si>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</si>
  <si>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</si>
  <si>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</si>
  <si>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</si>
  <si>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</si>
  <si>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</si>
  <si>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</si>
  <si>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</si>
  <si>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</si>
  <si>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</si>
  <si>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</si>
  <si>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</si>
  <si>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</si>
  <si>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</si>
  <si>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</si>
  <si>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</si>
  <si>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</si>
  <si>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</si>
  <si>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</si>
  <si>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</si>
  <si>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</si>
  <si>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</si>
  <si>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</si>
  <si>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</si>
  <si>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</si>
  <si>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</si>
  <si>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</si>
  <si>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</si>
  <si>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</si>
  <si>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</si>
  <si>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</si>
  <si>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</si>
  <si>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</si>
  <si>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</si>
  <si>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</si>
  <si>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</si>
  <si>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</si>
  <si>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</si>
  <si>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</si>
  <si>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</si>
  <si>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</si>
  <si>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</si>
  <si>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</si>
  <si>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</si>
  <si>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</si>
  <si>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</si>
  <si>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</si>
  <si>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</si>
  <si>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</si>
  <si>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</si>
  <si>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</si>
  <si>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</si>
  <si>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</si>
  <si>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</si>
  <si>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</si>
  <si>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</si>
  <si>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</si>
  <si>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</si>
  <si>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</si>
  <si>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</si>
  <si>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</si>
  <si>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</si>
  <si>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</si>
  <si>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</si>
  <si>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</si>
  <si>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</si>
  <si>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</si>
  <si>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</si>
  <si>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</si>
  <si>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</si>
  <si>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</si>
  <si>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</si>
  <si>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</si>
  <si>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</si>
  <si>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</si>
  <si>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</si>
  <si>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</si>
  <si>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</si>
  <si>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</si>
  <si>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</si>
  <si>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</si>
  <si>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</si>
  <si>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</si>
  <si>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</si>
  <si>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</si>
  <si>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</si>
  <si>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</si>
  <si>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</si>
  <si>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</si>
  <si>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</si>
  <si>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</si>
  <si>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</si>
  <si>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</si>
  <si>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</si>
  <si>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</si>
  <si>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</si>
  <si>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</si>
  <si>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</si>
  <si>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</si>
  <si>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</si>
  <si>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</si>
  <si>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</si>
  <si>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</si>
  <si>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</si>
  <si>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</si>
  <si>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</si>
  <si>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</si>
  <si>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</si>
  <si>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</si>
  <si>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</si>
  <si>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</si>
  <si>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</si>
  <si>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</si>
  <si>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</si>
  <si>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</si>
  <si>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</si>
  <si>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</si>
  <si>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</si>
  <si>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</si>
  <si>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</si>
  <si>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</si>
  <si>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</si>
  <si>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</si>
  <si>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</si>
  <si>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</si>
  <si>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</si>
  <si>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</si>
  <si>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</si>
  <si>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</si>
  <si>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</si>
  <si>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</si>
  <si>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</si>
  <si>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</si>
  <si>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</si>
  <si>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</si>
  <si>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</si>
  <si>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</si>
  <si>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</si>
  <si>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</si>
  <si>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</si>
  <si>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</si>
  <si>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</si>
  <si>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</si>
  <si>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</si>
  <si>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</si>
  <si>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</si>
  <si>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</si>
  <si>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</si>
  <si>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</si>
  <si>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</si>
  <si>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</si>
  <si>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</si>
  <si>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</si>
  <si>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</si>
  <si>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</si>
  <si>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</si>
  <si>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</si>
  <si>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</si>
  <si>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</si>
  <si>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</si>
  <si>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</si>
  <si>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</si>
  <si>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</si>
  <si>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</si>
  <si>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</si>
  <si>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</si>
  <si>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</si>
  <si>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</si>
  <si>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</si>
  <si>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</si>
  <si>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</si>
  <si>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</si>
  <si>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</si>
  <si>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</si>
  <si>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</si>
  <si>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</si>
  <si>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</si>
  <si>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</si>
  <si>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</si>
  <si>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</si>
  <si>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</si>
  <si>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</si>
  <si>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</si>
  <si>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</si>
  <si>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</si>
  <si>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</si>
  <si>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</si>
  <si>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</si>
  <si>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</si>
  <si>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</si>
  <si>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</si>
  <si>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</si>
  <si>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</si>
  <si>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</si>
  <si>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</si>
  <si>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</si>
  <si>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</si>
  <si>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</si>
  <si>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</si>
  <si>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</si>
  <si>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</si>
  <si>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</si>
  <si>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</si>
  <si>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</si>
  <si>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</si>
  <si>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</si>
  <si>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</si>
  <si>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</si>
  <si>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</si>
  <si>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</si>
  <si>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</si>
  <si>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</si>
  <si>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</si>
  <si>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</si>
  <si>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</si>
  <si>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</si>
  <si>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</si>
  <si>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</si>
  <si>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</si>
  <si>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</si>
  <si>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</si>
  <si>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</si>
  <si>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</si>
  <si>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</si>
  <si>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</si>
  <si>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</si>
  <si>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</si>
  <si>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</si>
  <si>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</si>
  <si>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</si>
  <si>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</si>
  <si>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</si>
  <si>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</si>
  <si>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</si>
  <si>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</si>
  <si>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</si>
  <si>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</si>
  <si>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</si>
  <si>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</si>
  <si>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</si>
  <si>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</si>
  <si>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</si>
  <si>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</si>
  <si>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</si>
  <si>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</si>
  <si>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</si>
  <si>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</si>
  <si>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</si>
  <si>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</si>
  <si>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</si>
  <si>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</si>
  <si>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</si>
  <si>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</si>
  <si>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</si>
  <si>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</si>
  <si>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</si>
  <si>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</si>
  <si>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</si>
  <si>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</si>
  <si>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</si>
  <si>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</si>
  <si>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</si>
  <si>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</si>
  <si>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</si>
  <si>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</si>
  <si>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</si>
  <si>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</si>
  <si>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</si>
  <si>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</si>
  <si>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</si>
  <si>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</si>
  <si>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</si>
  <si>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</si>
  <si>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</si>
  <si>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</si>
  <si>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</si>
  <si>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</si>
  <si>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</si>
  <si>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</si>
  <si>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</si>
  <si>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</si>
  <si>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</si>
  <si>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</si>
  <si>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</si>
  <si>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</si>
  <si>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</si>
  <si>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</si>
  <si>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</si>
  <si>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</si>
  <si>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</si>
  <si>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</si>
  <si>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</si>
  <si>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</si>
  <si>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</si>
  <si>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</si>
  <si>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</si>
  <si>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</si>
  <si>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</si>
  <si>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</si>
  <si>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</si>
  <si>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</si>
  <si>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</si>
  <si>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</si>
  <si>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</si>
  <si>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</si>
  <si>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</si>
  <si>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</si>
  <si>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</si>
  <si>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</si>
  <si>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</si>
  <si>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</si>
  <si>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</si>
  <si>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</si>
  <si>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</si>
  <si>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</si>
  <si>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</si>
  <si>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</si>
  <si>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</si>
  <si>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</si>
  <si>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</si>
  <si>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</si>
  <si>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</si>
  <si>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</si>
  <si>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</si>
  <si>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</si>
  <si>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</si>
  <si>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</si>
  <si>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</si>
  <si>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</si>
  <si>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</si>
  <si>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</si>
  <si>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</si>
  <si>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</si>
  <si>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</si>
  <si>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</si>
  <si>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</si>
  <si>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</si>
  <si>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</si>
  <si>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</si>
  <si>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</si>
  <si>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</si>
  <si>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</si>
  <si>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</si>
  <si>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</si>
  <si>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</si>
  <si>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</si>
  <si>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</si>
  <si>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</si>
  <si>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</si>
  <si>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</si>
  <si>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</si>
  <si>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</si>
  <si>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</si>
  <si>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</si>
  <si>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</si>
  <si>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</si>
  <si>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</si>
  <si>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</si>
  <si>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</si>
  <si>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</si>
  <si>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</si>
  <si>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</si>
  <si>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</si>
  <si>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</si>
  <si>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</si>
  <si>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</si>
  <si>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</si>
  <si>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</si>
  <si>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</si>
  <si>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</si>
  <si>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</si>
  <si>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</si>
  <si>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</si>
  <si>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</si>
  <si>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</si>
  <si>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</si>
  <si>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</si>
  <si>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</si>
  <si>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</si>
  <si>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</si>
  <si>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</si>
  <si>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</si>
  <si>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</si>
  <si>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</si>
  <si>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</si>
  <si>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</si>
  <si>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</si>
  <si>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</si>
  <si>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</si>
  <si>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</si>
  <si>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</si>
  <si>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</si>
  <si>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</si>
  <si>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</si>
  <si>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</si>
  <si>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</si>
  <si>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</si>
  <si>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</si>
  <si>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</si>
  <si>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</si>
  <si>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</si>
  <si>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</si>
  <si>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</si>
  <si>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</si>
  <si>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</si>
  <si>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</si>
  <si>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</si>
  <si>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</si>
  <si>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</si>
  <si>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</si>
  <si>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</si>
  <si>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</si>
  <si>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</si>
  <si>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</si>
  <si>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</si>
  <si>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</si>
  <si>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</si>
  <si>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</si>
  <si>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</si>
  <si>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</si>
  <si>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</si>
  <si>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</si>
  <si>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</si>
  <si>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</si>
  <si>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</si>
  <si>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</si>
  <si>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</si>
  <si>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</si>
  <si>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</si>
  <si>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</si>
  <si>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</si>
  <si>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</si>
  <si>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</si>
  <si>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</si>
  <si>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</si>
  <si>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</si>
  <si>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</si>
  <si>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</si>
  <si>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</si>
  <si>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</si>
  <si>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</si>
  <si>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</si>
  <si>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</si>
  <si>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</si>
  <si>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</si>
  <si>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</si>
  <si>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</si>
  <si>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</si>
  <si>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</si>
  <si>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</si>
  <si>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</si>
  <si>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</si>
  <si>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</si>
  <si>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</si>
  <si>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</si>
  <si>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</si>
  <si>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</si>
  <si>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</si>
  <si>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</si>
  <si>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</si>
  <si>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</si>
  <si>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</si>
  <si>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</si>
  <si>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</si>
  <si>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</si>
  <si>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</si>
  <si>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</si>
  <si>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</si>
  <si>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</si>
  <si>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</si>
  <si>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</si>
  <si>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</si>
  <si>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</si>
  <si>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</si>
  <si>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</si>
  <si>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</si>
  <si>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</si>
  <si>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</si>
  <si>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</si>
  <si>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</si>
  <si>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</si>
  <si>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</si>
  <si>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</si>
  <si>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</si>
  <si>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</si>
  <si>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</si>
  <si>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</si>
  <si>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</si>
  <si>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</si>
  <si>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</si>
  <si>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</si>
  <si>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</si>
  <si>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</si>
  <si>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</si>
  <si>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</si>
  <si>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</si>
  <si>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</si>
  <si>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</si>
  <si>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</si>
  <si>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</si>
  <si>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</si>
  <si>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</si>
  <si>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</si>
  <si>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</si>
  <si>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</si>
  <si>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</si>
  <si>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</si>
  <si>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</si>
  <si>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</si>
  <si>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</si>
  <si>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</si>
  <si>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</si>
  <si>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</si>
  <si>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</si>
  <si>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</si>
  <si>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</si>
  <si>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</si>
  <si>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</si>
  <si>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</si>
  <si>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</si>
  <si>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</si>
  <si>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</si>
  <si>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</si>
  <si>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</si>
  <si>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</si>
  <si>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</si>
  <si>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</si>
  <si>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</si>
  <si>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</si>
  <si>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</si>
  <si>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</si>
  <si>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</si>
  <si>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</si>
  <si>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</si>
  <si>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</si>
  <si>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</si>
  <si>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</si>
  <si>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</si>
  <si>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</si>
  <si>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</si>
  <si>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</si>
  <si>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</si>
  <si>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</si>
  <si>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</si>
  <si>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</si>
  <si>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</si>
  <si>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</si>
  <si>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</si>
  <si>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</si>
  <si>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</si>
  <si>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</si>
  <si>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</si>
  <si>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</si>
  <si>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</si>
  <si>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</si>
  <si>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</si>
  <si>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</si>
  <si>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</si>
  <si>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</si>
  <si>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</si>
  <si>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</si>
  <si>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</si>
  <si>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</si>
  <si>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</si>
  <si>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</si>
  <si>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</si>
  <si>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</si>
  <si>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</si>
  <si>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</si>
  <si>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</si>
  <si>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</si>
  <si>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</si>
  <si>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</si>
  <si>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</si>
  <si>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</si>
  <si>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</si>
  <si>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</si>
  <si>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</si>
  <si>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</si>
  <si>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</si>
  <si>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</si>
  <si>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</si>
  <si>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</si>
  <si>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</si>
  <si>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</si>
  <si>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</si>
  <si>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</si>
  <si>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</si>
  <si>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</si>
  <si>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</si>
  <si>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</si>
  <si>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</si>
  <si>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</si>
  <si>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</si>
  <si>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</si>
  <si>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</si>
  <si>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</si>
  <si>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</si>
  <si>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</si>
  <si>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</si>
  <si>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</si>
  <si>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</si>
  <si>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</si>
  <si>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</si>
  <si>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</si>
  <si>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</si>
  <si>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</si>
  <si>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</si>
  <si>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</si>
  <si>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</si>
  <si>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</si>
  <si>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</si>
  <si>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</si>
  <si>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</si>
  <si>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</si>
  <si>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</si>
  <si>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</si>
  <si>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</si>
  <si>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</si>
  <si>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</si>
  <si>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</si>
  <si>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</si>
  <si>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</si>
  <si>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</si>
  <si>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</si>
  <si>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</si>
  <si>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</si>
  <si>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</si>
  <si>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</si>
  <si>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</si>
  <si>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</si>
  <si>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</si>
  <si>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</si>
  <si>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</si>
  <si>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</si>
  <si>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</si>
  <si>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</si>
  <si>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</si>
  <si>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</si>
  <si>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</si>
  <si>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</si>
  <si>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</si>
  <si>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</si>
  <si>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</si>
  <si>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</si>
  <si>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</si>
  <si>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</si>
  <si>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</si>
  <si>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</si>
  <si>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</si>
  <si>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</si>
  <si>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</si>
  <si>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</si>
  <si>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</si>
  <si>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</si>
  <si>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</si>
  <si>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</si>
  <si>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</si>
  <si>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</si>
  <si>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</si>
  <si>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</si>
  <si>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</si>
  <si>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</si>
  <si>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</si>
  <si>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</si>
  <si>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</si>
  <si>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</si>
  <si>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</si>
  <si>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</si>
  <si>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</si>
  <si>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</si>
  <si>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</si>
  <si>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</si>
  <si>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</si>
  <si>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</si>
  <si>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</si>
  <si>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</si>
  <si>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</si>
  <si>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</si>
  <si>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</si>
  <si>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</si>
  <si>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</si>
  <si>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</si>
  <si>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</si>
  <si>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</si>
  <si>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</si>
  <si>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</si>
  <si>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</si>
  <si>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</si>
  <si>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</si>
  <si>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</si>
  <si>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</si>
  <si>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</si>
  <si>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</si>
  <si>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</si>
  <si>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</si>
  <si>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</si>
  <si>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</si>
  <si>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</si>
  <si>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</si>
  <si>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</si>
  <si>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</si>
  <si>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</si>
  <si>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</si>
  <si>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</si>
  <si>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</si>
  <si>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</si>
  <si>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</si>
  <si>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</si>
  <si>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</si>
  <si>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</si>
  <si>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</si>
  <si>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</si>
  <si>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</si>
  <si>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</si>
  <si>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</si>
  <si>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</si>
  <si>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</si>
  <si>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</si>
  <si>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</si>
  <si>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</si>
  <si>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</si>
  <si>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</si>
  <si>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</si>
  <si>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</si>
  <si>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</si>
  <si>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</si>
  <si>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</si>
  <si>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</si>
  <si>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</si>
  <si>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</si>
  <si>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</si>
  <si>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</si>
  <si>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</si>
  <si>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</si>
  <si>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</si>
  <si>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</si>
  <si>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</si>
  <si>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</si>
  <si>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</si>
  <si>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</si>
  <si>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</si>
  <si>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</si>
  <si>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</si>
  <si>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</si>
  <si>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</si>
  <si>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</si>
  <si>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</si>
  <si>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</si>
  <si>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</si>
  <si>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</si>
  <si>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</si>
  <si>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</si>
  <si>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</si>
  <si>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</si>
  <si>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</si>
  <si>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</si>
  <si>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</si>
  <si>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</si>
  <si>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</si>
  <si>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</si>
  <si>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</si>
  <si>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</si>
  <si>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</si>
  <si>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</si>
  <si>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</si>
  <si>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</si>
  <si>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</si>
  <si>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</si>
  <si>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</si>
  <si>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</si>
  <si>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</si>
  <si>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</si>
  <si>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</si>
  <si>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</si>
  <si>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</si>
  <si>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</si>
  <si>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</si>
  <si>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</si>
  <si>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</si>
  <si>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</si>
  <si>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</si>
  <si>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</si>
  <si>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</si>
  <si>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</si>
  <si>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</si>
  <si>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</si>
  <si>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</si>
  <si>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</si>
  <si>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</si>
  <si>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</si>
  <si>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</si>
  <si>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</si>
  <si>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</si>
  <si>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</si>
  <si>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</si>
  <si>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</si>
  <si>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</si>
  <si>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</si>
  <si>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</si>
  <si>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</si>
  <si>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</si>
  <si>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</si>
  <si>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</si>
  <si>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</si>
  <si>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</si>
  <si>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</si>
  <si>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</si>
  <si>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</si>
  <si>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</si>
  <si>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</si>
  <si>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</si>
  <si>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</si>
  <si>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</si>
  <si>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</si>
  <si>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</si>
  <si>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</si>
  <si>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</si>
  <si>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</si>
  <si>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</si>
  <si>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</si>
  <si>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</si>
  <si>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</si>
  <si>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</si>
  <si>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</si>
  <si>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</si>
  <si>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</si>
  <si>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</si>
  <si>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</si>
  <si>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</si>
  <si>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</si>
  <si>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</si>
  <si>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</si>
  <si>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</si>
  <si>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</si>
  <si>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</si>
  <si>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</si>
  <si>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</si>
  <si>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</si>
  <si>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</si>
  <si>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</si>
  <si>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</si>
  <si>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</si>
  <si>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</si>
  <si>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</si>
  <si>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</si>
  <si>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</si>
  <si>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</si>
  <si>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</si>
  <si>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</si>
  <si>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</si>
  <si>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</si>
  <si>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</si>
  <si>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</si>
  <si>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</si>
  <si>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</si>
  <si>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</si>
  <si>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</si>
  <si>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</si>
  <si>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</si>
  <si>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</si>
  <si>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</si>
  <si>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</si>
  <si>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</si>
  <si>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</si>
  <si>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</si>
  <si>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</si>
  <si>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</si>
  <si>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</si>
  <si>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</si>
  <si>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</si>
  <si>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</si>
  <si>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</si>
  <si>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</si>
  <si>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</si>
  <si>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</si>
  <si>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</si>
  <si>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</si>
  <si>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</si>
  <si>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</si>
  <si>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</si>
  <si>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</si>
  <si>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</si>
  <si>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</si>
  <si>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</si>
  <si>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</si>
  <si>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</si>
  <si>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</si>
  <si>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</si>
  <si>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</si>
  <si>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</si>
  <si>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</si>
  <si>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</si>
  <si>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</si>
  <si>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</si>
  <si>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</si>
  <si>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</si>
  <si>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</si>
  <si>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</si>
  <si>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</si>
  <si>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</si>
  <si>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</si>
  <si>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</si>
  <si>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</si>
  <si>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</si>
  <si>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</si>
  <si>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</si>
  <si>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</si>
  <si>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</si>
  <si>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</si>
  <si>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</si>
  <si>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</si>
  <si>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</si>
  <si>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</si>
  <si>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</si>
  <si>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</si>
  <si>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</si>
  <si>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</si>
  <si>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</si>
  <si>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</si>
  <si>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</si>
  <si>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</si>
  <si>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</si>
  <si>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</si>
  <si>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</si>
  <si>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</si>
  <si>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</si>
  <si>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</si>
  <si>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</si>
  <si>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</si>
  <si>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</si>
  <si>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</si>
  <si>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</si>
  <si>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</si>
  <si>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</si>
  <si>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</si>
  <si>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</si>
  <si>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</si>
  <si>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</si>
  <si>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</si>
  <si>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</si>
  <si>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</si>
  <si>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</si>
  <si>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</si>
  <si>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</si>
  <si>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</si>
  <si>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</si>
  <si>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</si>
  <si>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</si>
  <si>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</si>
  <si>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</si>
  <si>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</si>
  <si>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</si>
  <si>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</si>
  <si>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</si>
  <si>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</si>
  <si>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</si>
  <si>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</si>
  <si>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</si>
  <si>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</si>
  <si>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</si>
  <si>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</si>
  <si>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</si>
  <si>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</si>
  <si>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</si>
  <si>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</si>
  <si>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</si>
  <si>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</si>
  <si>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</si>
  <si>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</si>
  <si>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</si>
  <si>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</si>
  <si>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</si>
  <si>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</si>
  <si>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</si>
  <si>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</si>
  <si>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</si>
  <si>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</si>
  <si>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</si>
  <si>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</si>
  <si>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</si>
  <si>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</si>
  <si>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</si>
  <si>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</si>
  <si>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</si>
  <si>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</si>
  <si>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</si>
  <si>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</si>
  <si>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</si>
  <si>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</si>
  <si>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</si>
  <si>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</si>
  <si>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</si>
  <si>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</si>
  <si>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</si>
  <si>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</si>
  <si>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</si>
  <si>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</si>
  <si>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</si>
  <si>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</si>
  <si>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</si>
  <si>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</si>
  <si>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</si>
  <si>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</si>
  <si>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</si>
  <si>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</si>
  <si>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</si>
  <si>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</si>
  <si>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</si>
  <si>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</si>
  <si>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</si>
  <si>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</si>
  <si>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</si>
  <si>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</si>
  <si>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</si>
  <si>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</si>
  <si>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</si>
  <si>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</si>
  <si>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</si>
  <si>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</si>
  <si>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</si>
  <si>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</si>
  <si>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</si>
  <si>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</si>
  <si>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</si>
  <si>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</si>
  <si>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</si>
  <si>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</si>
  <si>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</si>
  <si>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</si>
  <si>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</si>
  <si>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</si>
  <si>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</si>
  <si>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</si>
  <si>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</si>
  <si>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</si>
  <si>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</si>
  <si>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</si>
  <si>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</si>
  <si>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</si>
  <si>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</si>
  <si>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</si>
  <si>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</si>
  <si>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</si>
  <si>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</si>
  <si>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</si>
  <si>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</si>
  <si>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</si>
  <si>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</si>
  <si>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</si>
  <si>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</si>
  <si>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</si>
  <si>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</si>
  <si>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</si>
  <si>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</si>
  <si>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</si>
  <si>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</si>
  <si>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</si>
  <si>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</si>
  <si>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</si>
  <si>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</si>
  <si>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</si>
  <si>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</si>
  <si>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</si>
  <si>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</si>
  <si>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</si>
  <si>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</si>
  <si>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</si>
  <si>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</si>
  <si>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</si>
  <si>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</si>
  <si>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</si>
  <si>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</si>
  <si>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</si>
  <si>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</si>
  <si>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</si>
  <si>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</si>
  <si>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</si>
  <si>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</si>
  <si>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</si>
  <si>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</si>
  <si>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</si>
  <si>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</si>
  <si>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</si>
  <si>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</si>
  <si>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</si>
  <si>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</si>
  <si>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</si>
  <si>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</si>
  <si>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</si>
  <si>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</si>
  <si>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</si>
  <si>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</si>
  <si>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</si>
  <si>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</si>
  <si>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</si>
  <si>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</si>
  <si>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</si>
  <si>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</si>
  <si>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</si>
  <si>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</si>
  <si>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</si>
  <si>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</si>
  <si>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</si>
  <si>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</si>
  <si>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</si>
  <si>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</si>
  <si>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</si>
  <si>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</si>
  <si>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</si>
  <si>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</si>
  <si>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</si>
  <si>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</si>
  <si>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</si>
  <si>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</si>
  <si>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</si>
  <si>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</si>
  <si>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</si>
  <si>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</si>
  <si>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</si>
  <si>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</si>
  <si>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</si>
  <si>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</si>
  <si>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</si>
  <si>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</si>
  <si>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</si>
  <si>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</si>
  <si>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</si>
  <si>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</si>
  <si>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</si>
  <si>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</si>
  <si>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</si>
  <si>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</si>
  <si>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</si>
  <si>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</si>
  <si>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</si>
  <si>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</si>
  <si>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</si>
  <si>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</si>
  <si>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</si>
  <si>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</si>
  <si>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</si>
  <si>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</si>
  <si>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</si>
  <si>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</si>
  <si>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</si>
  <si>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</si>
  <si>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</si>
  <si>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</si>
  <si>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</si>
  <si>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</si>
  <si>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</si>
  <si>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</si>
  <si>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</si>
  <si>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</si>
  <si>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</si>
  <si>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</si>
  <si>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</si>
  <si>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</si>
  <si>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</si>
  <si>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</si>
  <si>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</si>
  <si>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</si>
  <si>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</si>
  <si>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</si>
  <si>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</si>
  <si>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</si>
  <si>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</si>
  <si>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</si>
  <si>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</si>
  <si>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</si>
  <si>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</si>
  <si>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</si>
  <si>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</si>
  <si>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</si>
  <si>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</si>
  <si>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</si>
  <si>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</si>
  <si>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</si>
  <si>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</si>
  <si>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</si>
  <si>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</si>
  <si>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</si>
  <si>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</si>
  <si>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</si>
  <si>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</si>
  <si>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</si>
  <si>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</si>
  <si>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</si>
  <si>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</si>
  <si>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</si>
  <si>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</si>
  <si>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</si>
  <si>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</si>
  <si>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</si>
  <si>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</si>
  <si>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</si>
  <si>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</si>
  <si>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</si>
  <si>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</si>
  <si>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</si>
  <si>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</si>
  <si>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</si>
  <si>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</si>
  <si>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</si>
  <si>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</si>
  <si>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</si>
  <si>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</si>
  <si>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</si>
  <si>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</si>
  <si>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</si>
  <si>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</si>
  <si>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</si>
  <si>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</si>
  <si>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</si>
  <si>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</si>
  <si>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</si>
  <si>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</si>
  <si>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</si>
  <si>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</si>
  <si>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</si>
  <si>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</si>
  <si>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</si>
  <si>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</si>
  <si>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</si>
  <si>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</si>
  <si>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</si>
  <si>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</si>
  <si>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</si>
  <si>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</si>
  <si>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</si>
  <si>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</si>
  <si>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</si>
  <si>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</si>
  <si>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</si>
  <si>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</si>
  <si>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</si>
  <si>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</si>
  <si>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</si>
  <si>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</si>
  <si>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</si>
  <si>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</si>
  <si>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</si>
  <si>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</si>
  <si>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</si>
  <si>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</si>
  <si>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</si>
  <si>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</si>
  <si>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</si>
  <si>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</si>
  <si>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</si>
  <si>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</si>
  <si>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</si>
  <si>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</si>
  <si>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</si>
  <si>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</si>
  <si>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</si>
  <si>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</si>
  <si>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</si>
  <si>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</si>
  <si>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</si>
  <si>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</si>
  <si>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</si>
  <si>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</si>
  <si>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</si>
  <si>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</si>
  <si>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</si>
  <si>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</si>
  <si>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</si>
  <si>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</si>
  <si>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</si>
  <si>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</si>
  <si>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</si>
  <si>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</si>
  <si>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</si>
  <si>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</si>
  <si>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</si>
  <si>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</si>
  <si>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</si>
  <si>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</si>
  <si>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</si>
  <si>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</si>
  <si>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</si>
  <si>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</si>
  <si>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</si>
  <si>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</si>
  <si>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</si>
  <si>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</si>
  <si>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</si>
  <si>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</si>
  <si>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</si>
  <si>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</si>
  <si>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</si>
  <si>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</si>
  <si>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</si>
  <si>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</si>
  <si>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</si>
  <si>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</si>
  <si>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</si>
  <si>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</si>
  <si>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</si>
  <si>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</si>
  <si>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</si>
  <si>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</si>
  <si>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</si>
  <si>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</si>
  <si>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</si>
  <si>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</si>
  <si>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</si>
  <si>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</si>
  <si>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</si>
  <si>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</si>
  <si>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</si>
  <si>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</si>
  <si>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</si>
  <si>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</si>
  <si>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</si>
  <si>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</si>
  <si>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</si>
  <si>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</si>
  <si>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</si>
  <si>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</si>
  <si>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</si>
  <si>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</si>
  <si>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</si>
  <si>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</si>
  <si>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</si>
  <si>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</si>
  <si>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</si>
  <si>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</si>
  <si>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</si>
  <si>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</si>
  <si>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</si>
  <si>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</si>
  <si>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</si>
  <si>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</si>
  <si>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</si>
  <si>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</si>
  <si>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</si>
  <si>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</si>
  <si>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</si>
  <si>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</si>
  <si>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</si>
  <si>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</si>
  <si>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</si>
  <si>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</si>
  <si>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</si>
  <si>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</si>
  <si>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</si>
  <si>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</si>
  <si>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</si>
  <si>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</si>
  <si>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</si>
  <si>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</si>
  <si>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</si>
  <si>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</si>
  <si>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</si>
  <si>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</si>
  <si>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</si>
  <si>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</si>
  <si>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</si>
  <si>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</si>
  <si>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</si>
  <si>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</si>
  <si>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</si>
  <si>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</si>
  <si>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</si>
  <si>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</si>
  <si>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</si>
  <si>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</si>
  <si>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</si>
  <si>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</si>
  <si>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</si>
  <si>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</si>
  <si>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</si>
  <si>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</si>
  <si>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</si>
  <si>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</si>
  <si>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</si>
  <si>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</si>
  <si>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</si>
  <si>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</si>
  <si>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</si>
  <si>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</si>
  <si>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</si>
  <si>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</si>
  <si>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</si>
  <si>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</si>
  <si>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</si>
  <si>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</si>
  <si>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</si>
  <si>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</si>
  <si>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</si>
  <si>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</si>
  <si>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</si>
  <si>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</si>
  <si>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</si>
  <si>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</si>
  <si>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</si>
  <si>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</si>
  <si>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</si>
  <si>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</si>
  <si>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</si>
  <si>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</si>
  <si>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</si>
  <si>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</si>
  <si>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</si>
  <si>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</si>
  <si>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</si>
  <si>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</si>
  <si>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</si>
  <si>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</si>
  <si>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</si>
  <si>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</si>
  <si>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</si>
  <si>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</si>
  <si>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</si>
  <si>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</si>
  <si>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</si>
  <si>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</si>
  <si>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</si>
  <si>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</si>
  <si>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</si>
  <si>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</si>
  <si>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</si>
  <si>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</si>
  <si>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</si>
  <si>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</si>
  <si>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</si>
  <si>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</si>
  <si>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</si>
  <si>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</si>
  <si>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</si>
  <si>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</si>
  <si>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</si>
  <si>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</si>
  <si>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</si>
  <si>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</si>
  <si>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</si>
  <si>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</si>
  <si>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</si>
  <si>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</si>
  <si>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</si>
  <si>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</si>
  <si>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</si>
  <si>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</si>
  <si>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</si>
  <si>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</si>
  <si>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</si>
  <si>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</si>
  <si>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</si>
  <si>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</si>
  <si>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</si>
  <si>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</si>
  <si>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</si>
  <si>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</si>
  <si>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</si>
  <si>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</si>
  <si>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</si>
  <si>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</si>
  <si>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</si>
  <si>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</si>
  <si>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</si>
  <si>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</si>
  <si>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</si>
  <si>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</si>
  <si>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</si>
  <si>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</si>
  <si>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</si>
  <si>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</si>
  <si>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</si>
  <si>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</si>
  <si>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</si>
  <si>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</si>
  <si>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</si>
  <si>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</si>
  <si>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</si>
  <si>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</si>
  <si>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</si>
  <si>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</si>
  <si>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</si>
  <si>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</si>
  <si>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</si>
  <si>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</si>
  <si>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</si>
  <si>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</si>
  <si>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</si>
  <si>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</si>
  <si>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</si>
  <si>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</si>
  <si>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</si>
  <si>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</si>
  <si>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</si>
  <si>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</si>
  <si>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</si>
  <si>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</si>
  <si>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</si>
  <si>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</si>
  <si>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</si>
  <si>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</si>
  <si>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</si>
  <si>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</si>
  <si>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</si>
  <si>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</si>
  <si>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</si>
  <si>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</si>
  <si>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</si>
  <si>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</si>
  <si>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</si>
  <si>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</si>
  <si>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</si>
  <si>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</si>
  <si>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</si>
  <si>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</si>
  <si>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</si>
  <si>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</si>
  <si>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</si>
  <si>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</si>
  <si>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</si>
  <si>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</si>
  <si>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</si>
  <si>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</si>
  <si>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</si>
  <si>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</si>
  <si>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</si>
  <si>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</si>
  <si>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</si>
  <si>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</si>
  <si>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</si>
  <si>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</si>
  <si>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</si>
  <si>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</si>
  <si>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</si>
  <si>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</si>
  <si>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</si>
  <si>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</si>
  <si>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</si>
  <si>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</si>
  <si>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</si>
  <si>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</si>
  <si>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</si>
  <si>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</si>
  <si>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</si>
  <si>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</si>
  <si>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</si>
  <si>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</si>
  <si>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</si>
  <si>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</si>
  <si>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</si>
  <si>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</si>
  <si>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</si>
  <si>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</si>
  <si>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</si>
  <si>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</si>
  <si>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</si>
  <si>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</si>
  <si>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</si>
  <si>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</si>
  <si>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</si>
  <si>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</si>
  <si>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</si>
  <si>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</si>
  <si>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</si>
  <si>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</si>
  <si>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</si>
  <si>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</si>
  <si>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</si>
  <si>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</si>
  <si>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</si>
  <si>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</si>
  <si>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</si>
  <si>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</si>
  <si>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</si>
  <si>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</si>
  <si>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</si>
  <si>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</si>
  <si>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</si>
  <si>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</si>
  <si>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</si>
  <si>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</si>
  <si>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</si>
  <si>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</si>
  <si>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</si>
  <si>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</si>
  <si>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</si>
  <si>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</si>
  <si>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</si>
  <si>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</si>
  <si>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</si>
  <si>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</si>
  <si>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</si>
  <si>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</si>
  <si>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</si>
  <si>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</si>
  <si>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</si>
  <si>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</si>
  <si>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</si>
  <si>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</si>
  <si>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</si>
  <si>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</si>
  <si>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</si>
  <si>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</si>
  <si>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</si>
  <si>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</si>
  <si>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</si>
  <si>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</si>
  <si>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</si>
  <si>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</si>
  <si>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</si>
  <si>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</si>
  <si>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</si>
  <si>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</si>
  <si>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</si>
  <si>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</si>
  <si>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</si>
  <si>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</si>
  <si>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</si>
  <si>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</si>
  <si>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</si>
  <si>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</si>
  <si>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</si>
  <si>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</si>
  <si>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</si>
  <si>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</si>
  <si>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</si>
  <si>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</si>
  <si>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</si>
  <si>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</si>
  <si>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</si>
  <si>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</si>
  <si>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</si>
  <si>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</si>
  <si>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</si>
  <si>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</si>
  <si>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</si>
  <si>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</si>
  <si>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</si>
  <si>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</si>
  <si>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</si>
  <si>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</si>
  <si>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</si>
  <si>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</si>
  <si>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</si>
  <si>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</si>
  <si>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</si>
  <si>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</si>
  <si>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</si>
  <si>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</si>
  <si>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</si>
  <si>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</si>
  <si>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</si>
  <si>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</si>
  <si>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</si>
  <si>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</si>
  <si>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</si>
  <si>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</si>
  <si>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</si>
  <si>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</si>
  <si>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</si>
  <si>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</si>
  <si>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</si>
  <si>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</si>
  <si>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</si>
  <si>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</si>
  <si>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</si>
  <si>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</si>
  <si>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</si>
  <si>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</si>
  <si>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</si>
  <si>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</si>
  <si>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</si>
  <si>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</si>
  <si>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</si>
  <si>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</si>
  <si>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</si>
  <si>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</si>
  <si>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</si>
  <si>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</si>
  <si>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</si>
  <si>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</si>
  <si>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</si>
  <si>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</si>
  <si>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</si>
  <si>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</si>
  <si>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</si>
  <si>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</si>
  <si>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</si>
  <si>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</si>
  <si>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</si>
  <si>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</si>
  <si>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</si>
  <si>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</si>
  <si>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</si>
  <si>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</si>
  <si>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</si>
  <si>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</si>
  <si>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</si>
  <si>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</si>
  <si>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</si>
  <si>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</si>
  <si>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</si>
  <si>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</si>
  <si>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</si>
  <si>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</si>
  <si>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</si>
  <si>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</si>
  <si>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</si>
  <si>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</si>
  <si>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</si>
  <si>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</si>
  <si>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</si>
  <si>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</si>
  <si>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</si>
  <si>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</si>
  <si>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</si>
  <si>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</si>
  <si>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</si>
  <si>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</si>
  <si>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</si>
  <si>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</si>
  <si>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</si>
  <si>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</si>
  <si>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</si>
  <si>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</si>
  <si>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</si>
  <si>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</si>
  <si>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</si>
  <si>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</si>
  <si>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</si>
  <si>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</si>
  <si>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</si>
  <si>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</si>
  <si>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</si>
  <si>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</si>
  <si>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</si>
  <si>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</si>
  <si>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</si>
  <si>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</si>
  <si>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</si>
  <si>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</si>
  <si>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</si>
  <si>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</si>
  <si>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</si>
  <si>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</si>
  <si>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</si>
  <si>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</si>
  <si>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</si>
  <si>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</si>
  <si>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</si>
  <si>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</si>
  <si>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</si>
  <si>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</si>
  <si>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</si>
  <si>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</si>
  <si>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</si>
  <si>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</si>
  <si>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</si>
  <si>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</si>
  <si>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</si>
  <si>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</si>
  <si>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</si>
  <si>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</si>
  <si>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</si>
  <si>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</si>
  <si>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</si>
  <si>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</si>
  <si>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</si>
  <si>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</si>
  <si>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</si>
  <si>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</si>
  <si>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</si>
  <si>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</si>
  <si>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</si>
  <si>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</si>
  <si>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</si>
  <si>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</si>
  <si>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</si>
  <si>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</si>
  <si>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</si>
  <si>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</si>
  <si>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</si>
  <si>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</si>
  <si>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</si>
  <si>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</si>
  <si>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</si>
  <si>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</si>
  <si>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</si>
  <si>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</si>
  <si>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</si>
  <si>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</si>
  <si>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</si>
  <si>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</si>
  <si>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</si>
  <si>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</si>
  <si>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</si>
  <si>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</si>
  <si>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</si>
  <si>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</si>
  <si>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</si>
  <si>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</si>
  <si>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</si>
  <si>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</si>
  <si>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</si>
  <si>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</si>
  <si>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</si>
  <si>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</si>
  <si>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</si>
  <si>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</si>
  <si>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</si>
  <si>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</si>
  <si>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</si>
  <si>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</si>
  <si>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</si>
  <si>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</si>
  <si>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</si>
  <si>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</si>
  <si>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</si>
  <si>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</si>
  <si>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</si>
  <si>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</si>
  <si>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</si>
  <si>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</si>
  <si>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</si>
  <si>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</si>
  <si>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</si>
  <si>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</si>
  <si>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</si>
  <si>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</si>
  <si>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</si>
  <si>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</si>
  <si>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</si>
  <si>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</si>
  <si>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</si>
  <si>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</si>
  <si>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</si>
  <si>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</si>
  <si>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</si>
  <si>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</si>
  <si>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</si>
  <si>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</si>
  <si>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</si>
  <si>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</si>
  <si>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</si>
  <si>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</si>
  <si>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</si>
  <si>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</si>
  <si>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</si>
  <si>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</si>
  <si>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</si>
  <si>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</si>
  <si>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</si>
  <si>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</si>
  <si>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</si>
  <si>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</si>
  <si>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</si>
  <si>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</si>
  <si>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</si>
  <si>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</si>
  <si>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</si>
  <si>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</si>
  <si>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</si>
  <si>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</si>
  <si>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</si>
  <si>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</si>
  <si>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</si>
  <si>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</si>
  <si>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</si>
  <si>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</si>
  <si>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</si>
  <si>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</si>
  <si>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</si>
  <si>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</si>
  <si>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</si>
  <si>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</si>
  <si>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</si>
  <si>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</si>
  <si>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</si>
  <si>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</si>
  <si>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</si>
  <si>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</si>
  <si>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</si>
  <si>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</si>
  <si>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</si>
  <si>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</si>
  <si>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</si>
  <si>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</si>
  <si>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</si>
  <si>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</si>
  <si>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</si>
  <si>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</si>
  <si>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</si>
  <si>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</si>
  <si>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</si>
  <si>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</si>
  <si>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</si>
  <si>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</si>
  <si>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</si>
  <si>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</si>
  <si>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</si>
  <si>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</si>
  <si>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</si>
  <si>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</si>
  <si>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</si>
  <si>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</si>
  <si>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</si>
  <si>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</si>
  <si>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</si>
  <si>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</si>
  <si>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</si>
  <si>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</si>
  <si>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</si>
  <si>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</si>
  <si>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</si>
  <si>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</si>
  <si>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</si>
  <si>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</si>
  <si>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</si>
  <si>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</si>
  <si>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</si>
  <si>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</si>
  <si>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</si>
  <si>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</si>
  <si>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</si>
  <si>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</si>
  <si>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</si>
  <si>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</si>
  <si>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</si>
  <si>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</si>
  <si>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</si>
  <si>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</si>
  <si>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</si>
  <si>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</si>
  <si>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</si>
  <si>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</si>
  <si>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</si>
  <si>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</si>
  <si>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</si>
  <si>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</si>
  <si>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</si>
  <si>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</si>
  <si>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</si>
  <si>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</si>
  <si>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</si>
  <si>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</si>
  <si>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</si>
  <si>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</si>
  <si>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</si>
  <si>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</si>
  <si>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</si>
  <si>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</si>
  <si>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</si>
  <si>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</si>
  <si>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</si>
  <si>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</si>
  <si>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</si>
  <si>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</si>
  <si>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</si>
  <si>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</si>
  <si>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</si>
  <si>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</si>
  <si>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</si>
  <si>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</si>
  <si>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</si>
  <si>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</si>
  <si>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</si>
  <si>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</si>
  <si>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</si>
  <si>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</si>
  <si>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</si>
  <si>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</si>
  <si>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</si>
  <si>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</si>
  <si>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</si>
  <si>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</si>
  <si>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</si>
  <si>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</si>
  <si>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</si>
  <si>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</si>
  <si>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</si>
  <si>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</si>
  <si>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</si>
  <si>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</si>
  <si>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</si>
  <si>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</si>
  <si>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</si>
  <si>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</si>
  <si>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</si>
  <si>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</si>
  <si>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</si>
  <si>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</si>
  <si>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</si>
  <si>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</si>
  <si>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</si>
  <si>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</si>
  <si>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</si>
  <si>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</si>
  <si>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</si>
  <si>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</si>
  <si>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</si>
  <si>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</si>
  <si>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</si>
  <si>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</si>
  <si>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</si>
  <si>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</si>
  <si>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</si>
  <si>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</si>
  <si>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</si>
  <si>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</si>
  <si>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</si>
  <si>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</si>
  <si>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</si>
  <si>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</si>
  <si>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</si>
  <si>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</si>
  <si>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</si>
  <si>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</si>
  <si>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</si>
  <si>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</si>
  <si>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</si>
  <si>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</si>
  <si>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</si>
  <si>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</si>
  <si>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</si>
  <si>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</si>
  <si>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</si>
  <si>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</si>
  <si>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</si>
  <si>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</si>
  <si>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</si>
  <si>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</si>
  <si>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</si>
  <si>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</si>
  <si>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</si>
  <si>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</si>
  <si>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</si>
  <si>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</si>
  <si>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</si>
  <si>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</si>
  <si>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</si>
  <si>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</si>
  <si>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</si>
  <si>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</si>
  <si>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</si>
  <si>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</si>
  <si>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</si>
  <si>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</si>
  <si>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</si>
  <si>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</si>
  <si>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</si>
  <si>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</si>
  <si>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</si>
  <si>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</si>
  <si>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</si>
  <si>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</si>
  <si>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</si>
  <si>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</si>
  <si>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</si>
  <si>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</si>
  <si>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</si>
  <si>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</si>
  <si>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</si>
  <si>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</si>
  <si>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</si>
  <si>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</si>
  <si>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</si>
  <si>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</si>
  <si>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</si>
  <si>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</si>
  <si>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</si>
  <si>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</si>
  <si>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</si>
  <si>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</si>
  <si>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</si>
  <si>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</si>
  <si>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</si>
  <si>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</si>
  <si>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</si>
  <si>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</si>
  <si>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</si>
  <si>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</si>
  <si>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</si>
  <si>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</si>
  <si>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</si>
  <si>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</si>
  <si>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</si>
  <si>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</si>
  <si>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</si>
  <si>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</si>
  <si>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</si>
  <si>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</si>
  <si>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</si>
  <si>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</si>
  <si>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</si>
  <si>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</si>
  <si>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</si>
  <si>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</si>
  <si>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</si>
  <si>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</si>
  <si>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</si>
  <si>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</si>
  <si>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</si>
  <si>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</si>
  <si>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</si>
  <si>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</si>
  <si>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</si>
  <si>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</si>
  <si>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</si>
  <si>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</si>
  <si>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</si>
  <si>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</si>
  <si>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</si>
  <si>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</si>
  <si>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</si>
  <si>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</si>
  <si>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</si>
  <si>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</si>
  <si>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</si>
  <si>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</si>
  <si>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</si>
  <si>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</si>
  <si>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</si>
  <si>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</si>
  <si>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</si>
  <si>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</si>
  <si>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</si>
  <si>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</si>
  <si>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</si>
  <si>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</si>
  <si>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</si>
  <si>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</si>
  <si>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</si>
  <si>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</si>
  <si>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</si>
  <si>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</si>
  <si>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</si>
  <si>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</si>
  <si>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</si>
  <si>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</si>
  <si>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</si>
  <si>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</si>
  <si>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</si>
  <si>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</si>
  <si>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</si>
  <si>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</si>
  <si>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</si>
  <si>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</si>
  <si>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</si>
  <si>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</si>
  <si>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</si>
  <si>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</si>
  <si>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</si>
  <si>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</si>
  <si>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</si>
  <si>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</si>
  <si>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</si>
  <si>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</si>
  <si>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</si>
  <si>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</si>
  <si>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</si>
  <si>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</si>
  <si>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</si>
  <si>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</si>
  <si>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</si>
  <si>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</si>
  <si>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</si>
  <si>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</si>
  <si>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</si>
  <si>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</si>
  <si>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</si>
  <si>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</si>
  <si>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</si>
  <si>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</si>
  <si>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</si>
  <si>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</si>
  <si>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</si>
  <si>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</si>
  <si>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</si>
  <si>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</si>
  <si>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</si>
  <si>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</si>
  <si>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</si>
  <si>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</si>
  <si>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</si>
  <si>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</si>
  <si>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</si>
  <si>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</si>
  <si>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</si>
  <si>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</si>
  <si>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</si>
  <si>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</si>
  <si>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</si>
  <si>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</si>
  <si>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</si>
  <si>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</si>
  <si>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</si>
  <si>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</si>
  <si>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</si>
  <si>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</si>
  <si>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</si>
  <si>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</si>
  <si>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</si>
  <si>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</si>
  <si>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</si>
  <si>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</si>
  <si>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</si>
  <si>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</si>
  <si>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</si>
  <si>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</si>
  <si>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</si>
  <si>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</si>
  <si>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</si>
  <si>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</si>
  <si>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</si>
  <si>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</si>
  <si>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</si>
  <si>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</si>
  <si>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</si>
  <si>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</si>
  <si>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</si>
  <si>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</si>
  <si>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</si>
  <si>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</si>
  <si>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</si>
  <si>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</si>
  <si>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</si>
  <si>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</si>
  <si>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</si>
  <si>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</si>
  <si>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</si>
  <si>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</si>
  <si>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</si>
  <si>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</si>
  <si>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</si>
  <si>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</si>
  <si>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</si>
  <si>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</si>
  <si>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</si>
  <si>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</si>
  <si>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</si>
  <si>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</si>
  <si>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</si>
  <si>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</si>
  <si>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</si>
  <si>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</si>
  <si>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</si>
  <si>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</si>
  <si>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</si>
  <si>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</si>
  <si>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</si>
  <si>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</si>
  <si>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</si>
  <si>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</si>
  <si>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</si>
  <si>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</si>
  <si>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</si>
  <si>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</si>
  <si>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</si>
  <si>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</si>
  <si>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</si>
  <si>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</si>
  <si>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</si>
  <si>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</si>
  <si>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</si>
  <si>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</si>
  <si>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</si>
  <si>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</si>
  <si>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</si>
  <si>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</si>
  <si>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</si>
  <si>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</si>
  <si>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</si>
  <si>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</si>
  <si>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</si>
  <si>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</si>
  <si>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</si>
  <si>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</si>
  <si>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</si>
  <si>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</si>
  <si>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</si>
  <si>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</si>
  <si>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</si>
  <si>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</si>
  <si>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</si>
  <si>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</si>
  <si>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</si>
  <si>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</si>
  <si>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</si>
  <si>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</si>
  <si>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</si>
  <si>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</si>
  <si>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</si>
  <si>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</si>
  <si>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</si>
  <si>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</si>
  <si>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</si>
  <si>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</si>
  <si>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</si>
  <si>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</si>
  <si>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</si>
  <si>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</si>
  <si>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</si>
  <si>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</si>
  <si>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</si>
  <si>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</si>
  <si>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</si>
  <si>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</si>
  <si>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</si>
  <si>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</si>
  <si>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</si>
  <si>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</si>
  <si>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</si>
  <si>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</si>
  <si>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</si>
  <si>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</si>
  <si>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</si>
  <si>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</si>
  <si>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</si>
  <si>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</si>
  <si>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</si>
  <si>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</si>
  <si>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</si>
  <si>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</si>
  <si>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</si>
  <si>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</si>
  <si>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</si>
  <si>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</si>
  <si>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</si>
  <si>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</si>
  <si>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</si>
  <si>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</si>
  <si>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</si>
  <si>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</si>
  <si>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</si>
  <si>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</si>
  <si>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</si>
  <si>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</si>
  <si>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</si>
  <si>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</si>
  <si>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</si>
  <si>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</si>
  <si>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</si>
  <si>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</si>
  <si>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</si>
  <si>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</si>
  <si>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</si>
  <si>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</si>
  <si>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</si>
  <si>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</si>
  <si>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</si>
  <si>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</si>
  <si>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</si>
  <si>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</si>
  <si>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</si>
  <si>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</si>
  <si>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</si>
  <si>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</si>
  <si>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</si>
  <si>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</si>
  <si>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</si>
  <si>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</si>
  <si>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</si>
  <si>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</si>
  <si>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</si>
  <si>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</si>
  <si>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</si>
  <si>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</si>
  <si>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</si>
  <si>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</si>
  <si>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</si>
  <si>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</si>
  <si>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</si>
  <si>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</si>
  <si>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</si>
  <si>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</si>
  <si>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</si>
  <si>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</si>
  <si>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</si>
  <si>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</si>
  <si>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</si>
  <si>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</si>
  <si>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</si>
  <si>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</si>
  <si>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</si>
  <si>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</si>
  <si>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</si>
  <si>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</si>
  <si>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</si>
  <si>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</si>
  <si>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</si>
  <si>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</si>
  <si>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</si>
  <si>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</si>
  <si>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</si>
  <si>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</si>
  <si>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</si>
  <si>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</si>
  <si>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</si>
  <si>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</si>
  <si>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</si>
  <si>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</si>
  <si>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</si>
  <si>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</si>
  <si>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</si>
  <si>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</si>
  <si>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</si>
  <si>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</si>
  <si>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</si>
  <si>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</si>
  <si>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</si>
  <si>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</si>
  <si>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</si>
  <si>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</si>
  <si>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</si>
  <si>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</si>
  <si>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</si>
  <si>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</si>
  <si>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</si>
  <si>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</si>
  <si>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</si>
  <si>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</si>
  <si>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</si>
  <si>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</si>
  <si>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</si>
  <si>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</si>
  <si>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</si>
  <si>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</si>
  <si>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</si>
  <si>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</si>
  <si>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</si>
  <si>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</si>
  <si>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</si>
  <si>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</si>
  <si>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</si>
  <si>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</si>
  <si>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</si>
  <si>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</si>
  <si>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</si>
  <si>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</si>
  <si>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</si>
  <si>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</si>
  <si>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</si>
  <si>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</si>
  <si>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</si>
  <si>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</si>
  <si>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</si>
  <si>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</si>
  <si>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</si>
  <si>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</si>
  <si>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</si>
  <si>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</si>
  <si>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</si>
  <si>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</si>
  <si>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</si>
  <si>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</si>
  <si>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</si>
  <si>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</si>
  <si>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</si>
  <si>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</si>
  <si>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</si>
  <si>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</si>
  <si>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</si>
  <si>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</si>
  <si>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</si>
  <si>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</si>
  <si>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</si>
  <si>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</si>
  <si>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</si>
  <si>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</si>
  <si>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</si>
  <si>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</si>
  <si>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</si>
  <si>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</si>
  <si>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</si>
  <si>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</si>
  <si>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</si>
  <si>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</si>
  <si>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</si>
  <si>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</si>
  <si>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</si>
  <si>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</si>
  <si>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</si>
  <si>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</si>
  <si>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</si>
  <si>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</si>
  <si>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</si>
  <si>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</si>
  <si>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</si>
  <si>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</si>
  <si>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</si>
  <si>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</si>
  <si>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</si>
  <si>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</si>
  <si>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</si>
  <si>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</si>
  <si>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</si>
  <si>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</si>
  <si>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</si>
  <si>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</si>
  <si>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</si>
  <si>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</si>
  <si>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</si>
  <si>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</si>
  <si>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</si>
  <si>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</si>
  <si>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</si>
  <si>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</si>
  <si>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</si>
  <si>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</si>
  <si>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</si>
  <si>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</si>
  <si>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</si>
  <si>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</si>
  <si>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</si>
  <si>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</si>
  <si>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</si>
  <si>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</si>
  <si>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</si>
  <si>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</si>
  <si>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</si>
  <si>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</si>
  <si>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</si>
  <si>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</si>
  <si>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</si>
  <si>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</si>
  <si>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</si>
  <si>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</si>
  <si>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</si>
  <si>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</si>
  <si>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</si>
  <si>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</si>
  <si>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</si>
  <si>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</si>
  <si>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</si>
  <si>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</si>
  <si>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</si>
  <si>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</si>
  <si>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</si>
  <si>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</si>
  <si>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</si>
  <si>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</si>
  <si>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</si>
  <si>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</si>
  <si>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</si>
  <si>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</si>
  <si>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</si>
  <si>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</si>
  <si>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</si>
  <si>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</si>
  <si>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</si>
  <si>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</si>
  <si>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</si>
  <si>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</si>
  <si>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</si>
  <si>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</si>
  <si>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</si>
  <si>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</si>
  <si>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</si>
  <si>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</si>
  <si>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</si>
  <si>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</si>
  <si>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</si>
  <si>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</si>
  <si>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</si>
  <si>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</si>
  <si>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</si>
  <si>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</si>
  <si>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</si>
  <si>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</si>
  <si>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</si>
  <si>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</si>
  <si>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</si>
  <si>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</si>
  <si>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</si>
  <si>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</si>
  <si>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</si>
  <si>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</si>
  <si>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</si>
  <si>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</si>
  <si>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</si>
  <si>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</si>
  <si>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</si>
  <si>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</si>
  <si>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</si>
  <si>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</si>
  <si>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</si>
  <si>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</si>
  <si>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</si>
  <si>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</si>
  <si>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</si>
  <si>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</si>
  <si>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</si>
  <si>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</si>
  <si>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</si>
  <si>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</si>
  <si>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</si>
  <si>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</si>
  <si>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</si>
  <si>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</si>
  <si>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</si>
  <si>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</si>
  <si>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</si>
  <si>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</si>
  <si>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</si>
  <si>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</si>
  <si>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</si>
  <si>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</si>
  <si>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</si>
  <si>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</si>
  <si>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</si>
  <si>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</si>
  <si>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</si>
  <si>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</si>
  <si>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</si>
  <si>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</si>
  <si>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</si>
  <si>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</si>
  <si>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</si>
  <si>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</si>
  <si>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</si>
  <si>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</si>
  <si>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</si>
  <si>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</si>
  <si>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</si>
  <si>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</si>
  <si>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</si>
  <si>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</si>
  <si>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</si>
  <si>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</si>
  <si>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</si>
  <si>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</si>
  <si>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</si>
  <si>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</si>
  <si>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</si>
  <si>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</si>
  <si>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</si>
  <si>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</si>
  <si>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</si>
  <si>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</si>
  <si>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</si>
  <si>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</si>
  <si>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</si>
  <si>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</si>
  <si>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</si>
  <si>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</si>
  <si>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</si>
  <si>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</si>
  <si>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</si>
  <si>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</si>
  <si>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</si>
  <si>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</si>
  <si>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</si>
  <si>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</si>
  <si>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</si>
  <si>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</si>
  <si>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</si>
  <si>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</si>
  <si>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</si>
  <si>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</si>
  <si>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</si>
  <si>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</si>
  <si>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</si>
  <si>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</si>
  <si>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</si>
  <si>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</si>
  <si>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</si>
  <si>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</si>
  <si>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</si>
  <si>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</si>
  <si>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</si>
  <si>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</si>
  <si>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</si>
  <si>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</si>
  <si>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</si>
  <si>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</si>
  <si>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</si>
  <si>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</si>
  <si>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</si>
  <si>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</si>
  <si>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</si>
  <si>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</si>
  <si>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</si>
  <si>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</si>
  <si>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</si>
  <si>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</si>
  <si>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</si>
  <si>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</si>
  <si>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</si>
  <si>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</si>
  <si>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</si>
  <si>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</si>
  <si>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</si>
  <si>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</si>
  <si>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</si>
  <si>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</si>
  <si>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</si>
  <si>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</si>
  <si>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</si>
  <si>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</si>
  <si>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</si>
  <si>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</si>
  <si>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</si>
  <si>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</si>
  <si>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</si>
  <si>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</si>
  <si>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</si>
  <si>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</si>
  <si>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</si>
  <si>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</si>
  <si>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</si>
  <si>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</si>
  <si>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</si>
  <si>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</si>
  <si>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</si>
  <si>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</si>
  <si>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</si>
  <si>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</si>
  <si>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</si>
  <si>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</si>
  <si>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</si>
  <si>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</si>
  <si>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</si>
  <si>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</si>
  <si>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</si>
  <si>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</si>
  <si>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</si>
  <si>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</si>
  <si>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</si>
  <si>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</si>
  <si>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</si>
  <si>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</si>
  <si>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</si>
  <si>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</si>
  <si>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</si>
  <si>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</si>
  <si>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</si>
  <si>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</si>
  <si>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</si>
  <si>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</si>
  <si>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</si>
  <si>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</si>
  <si>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</si>
  <si>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</si>
  <si>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</si>
  <si>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</si>
  <si>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</si>
  <si>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</si>
  <si>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</si>
  <si>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</si>
  <si>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</si>
  <si>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</si>
  <si>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</si>
  <si>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</si>
  <si>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</si>
  <si>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</si>
  <si>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</si>
  <si>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</si>
  <si>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</si>
  <si>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</si>
  <si>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</si>
  <si>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</si>
  <si>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</si>
  <si>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</si>
  <si>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</si>
  <si>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</si>
  <si>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</si>
  <si>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</si>
  <si>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</si>
  <si>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</si>
  <si>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</si>
  <si>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</si>
  <si>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</si>
  <si>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</si>
  <si>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</si>
  <si>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</si>
  <si>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</si>
  <si>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</si>
  <si>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</si>
  <si>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</si>
  <si>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</si>
  <si>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</si>
  <si>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</si>
  <si>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</si>
  <si>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</si>
  <si>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</si>
  <si>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</si>
  <si>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</si>
  <si>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</si>
  <si>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</si>
  <si>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</si>
  <si>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</si>
  <si>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</si>
  <si>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</si>
  <si>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</si>
  <si>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</si>
  <si>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</si>
  <si>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</si>
  <si>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</si>
  <si>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</si>
  <si>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</si>
  <si>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</si>
  <si>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</si>
  <si>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</si>
  <si>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</si>
  <si>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</si>
  <si>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</si>
  <si>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</si>
  <si>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</si>
  <si>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</si>
  <si>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</si>
  <si>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</si>
  <si>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</si>
  <si>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</si>
  <si>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</si>
  <si>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</si>
  <si>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</si>
  <si>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</si>
  <si>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</si>
  <si>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</si>
  <si>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</si>
  <si>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</si>
  <si>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</si>
  <si>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</si>
  <si>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</si>
  <si>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</si>
  <si>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</si>
  <si>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</si>
  <si>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</si>
  <si>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</si>
  <si>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</si>
  <si>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</si>
  <si>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</si>
  <si>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</si>
  <si>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</si>
  <si>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</si>
  <si>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</si>
  <si>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</si>
  <si>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</si>
  <si>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</si>
  <si>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</si>
  <si>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</si>
  <si>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</si>
  <si>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</si>
  <si>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</si>
  <si>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</si>
  <si>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</si>
  <si>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</si>
  <si>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</si>
  <si>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</si>
  <si>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</si>
  <si>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</si>
  <si>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</si>
  <si>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</si>
  <si>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</si>
  <si>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</si>
  <si>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</si>
  <si>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</si>
  <si>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</si>
  <si>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</si>
  <si>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</si>
  <si>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</si>
  <si>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</si>
  <si>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</si>
  <si>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</si>
  <si>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</si>
  <si>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</si>
  <si>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</si>
  <si>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</si>
  <si>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</si>
  <si>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</si>
  <si>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</si>
  <si>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</si>
  <si>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</si>
  <si>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</si>
  <si>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</si>
  <si>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</si>
  <si>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</si>
  <si>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</si>
  <si>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</si>
  <si>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</si>
  <si>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</si>
  <si>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</si>
  <si>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</si>
  <si>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</si>
  <si>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</si>
  <si>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</si>
  <si>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</si>
  <si>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</si>
  <si>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</si>
  <si>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</si>
  <si>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</si>
  <si>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</si>
  <si>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</si>
  <si>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</si>
  <si>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</si>
  <si>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</si>
  <si>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</si>
  <si>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</si>
  <si>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</si>
  <si>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</si>
  <si>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</si>
  <si>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</si>
  <si>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</si>
  <si>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</si>
  <si>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</si>
  <si>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</si>
  <si>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</si>
  <si>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</si>
  <si>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</si>
  <si>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</si>
  <si>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</si>
  <si>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</si>
  <si>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</si>
  <si>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</si>
  <si>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</si>
  <si>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</si>
  <si>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</si>
  <si>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</si>
  <si>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</si>
  <si>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</si>
  <si>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</si>
  <si>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</si>
  <si>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</si>
  <si>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</si>
  <si>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</si>
  <si>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</si>
  <si>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</si>
  <si>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</si>
  <si>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</si>
  <si>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</si>
  <si>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</si>
  <si>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</si>
  <si>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</si>
  <si>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</si>
  <si>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</si>
  <si>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</si>
  <si>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</si>
  <si>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</si>
  <si>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</si>
  <si>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</si>
  <si>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</si>
  <si>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</si>
  <si>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</si>
  <si>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</si>
  <si>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</si>
  <si>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</si>
  <si>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</si>
  <si>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</si>
  <si>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</si>
  <si>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</si>
  <si>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</si>
  <si>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</si>
  <si>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</si>
  <si>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</si>
  <si>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</si>
  <si>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</si>
  <si>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</si>
  <si>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</si>
  <si>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</si>
  <si>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</si>
  <si>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</si>
  <si>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</si>
  <si>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</si>
  <si>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</si>
  <si>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</si>
  <si>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</si>
  <si>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</si>
  <si>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</si>
  <si>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</si>
  <si>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</si>
  <si>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</si>
  <si>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</si>
  <si>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</si>
  <si>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</si>
  <si>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</si>
  <si>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</si>
  <si>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</si>
  <si>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</si>
  <si>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</si>
  <si>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</si>
  <si>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</si>
  <si>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</si>
  <si>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</si>
  <si>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</si>
  <si>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</si>
  <si>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</si>
  <si>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</si>
  <si>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</si>
  <si>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</si>
  <si>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</si>
  <si>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</si>
  <si>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</si>
  <si>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</si>
  <si>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</si>
  <si>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</si>
  <si>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</si>
  <si>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</si>
  <si>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</si>
  <si>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</si>
  <si>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</si>
  <si>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</si>
  <si>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</si>
  <si>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</si>
  <si>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</si>
  <si>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</si>
  <si>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</si>
  <si>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</si>
  <si>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</si>
  <si>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</si>
  <si>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</si>
  <si>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</si>
  <si>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</si>
  <si>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</si>
  <si>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</si>
  <si>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</si>
  <si>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</si>
  <si>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</si>
  <si>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</si>
  <si>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</si>
  <si>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</si>
  <si>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</si>
  <si>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</si>
  <si>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</si>
  <si>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</si>
  <si>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</si>
  <si>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</si>
  <si>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</si>
  <si>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</si>
  <si>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</si>
  <si>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</si>
  <si>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</si>
  <si>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</si>
  <si>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</si>
  <si>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</si>
  <si>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</si>
  <si>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</si>
  <si>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</si>
  <si>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</si>
  <si>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</si>
  <si>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</si>
  <si>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</si>
  <si>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</si>
  <si>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</si>
  <si>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</si>
  <si>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</si>
  <si>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</si>
  <si>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</si>
  <si>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</si>
  <si>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</si>
  <si>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</si>
  <si>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</si>
  <si>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</si>
  <si>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</si>
  <si>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</si>
  <si>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</si>
  <si>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</si>
  <si>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</si>
  <si>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</si>
  <si>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</si>
  <si>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</si>
  <si>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</si>
  <si>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</si>
  <si>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</si>
  <si>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</si>
  <si>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</si>
  <si>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</si>
  <si>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</si>
  <si>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</si>
  <si>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</si>
  <si>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</si>
  <si>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</si>
  <si>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</si>
  <si>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</si>
  <si>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</si>
  <si>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</si>
  <si>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</si>
  <si>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</si>
  <si>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</si>
  <si>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</si>
  <si>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</si>
  <si>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</si>
  <si>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</si>
  <si>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</si>
  <si>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</si>
  <si>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</si>
  <si>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</si>
  <si>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</si>
  <si>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</si>
  <si>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</si>
  <si>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</si>
  <si>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</si>
  <si>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</si>
  <si>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</si>
  <si>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</si>
  <si>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</si>
  <si>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</si>
  <si>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</si>
  <si>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</si>
  <si>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</si>
  <si>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</si>
  <si>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</si>
  <si>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</si>
  <si>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</si>
  <si>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</si>
  <si>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</si>
  <si>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</si>
  <si>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</si>
  <si>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</si>
  <si>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</si>
  <si>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</si>
  <si>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</si>
  <si>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</si>
  <si>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</si>
  <si>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</si>
  <si>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</si>
  <si>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</si>
  <si>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</si>
  <si>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</si>
  <si>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</si>
  <si>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</si>
  <si>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</si>
  <si>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</si>
  <si>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</si>
  <si>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</si>
  <si>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</si>
  <si>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</si>
  <si>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</si>
  <si>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</si>
  <si>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</si>
  <si>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</si>
  <si>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</si>
  <si>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</si>
  <si>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</si>
  <si>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</si>
  <si>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</si>
  <si>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</si>
  <si>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</si>
  <si>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</si>
  <si>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</si>
  <si>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</si>
  <si>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</si>
  <si>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</si>
  <si>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</si>
  <si>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</si>
  <si>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</si>
  <si>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</si>
  <si>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</si>
  <si>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</si>
  <si>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</si>
  <si>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</si>
  <si>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</si>
  <si>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</si>
  <si>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</si>
  <si>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</si>
  <si>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</si>
  <si>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</si>
  <si>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</si>
  <si>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</si>
  <si>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</si>
  <si>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</si>
  <si>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</si>
  <si>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</si>
  <si>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</si>
  <si>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</si>
  <si>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</si>
  <si>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</si>
  <si>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</si>
  <si>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</si>
  <si>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</si>
  <si>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</si>
  <si>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</si>
  <si>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</si>
  <si>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</si>
  <si>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</si>
  <si>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</si>
  <si>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</si>
  <si>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</si>
  <si>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</si>
  <si>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</si>
  <si>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</si>
  <si>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</si>
  <si>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</si>
  <si>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</si>
  <si>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</si>
  <si>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</si>
  <si>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</si>
  <si>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</si>
  <si>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</si>
  <si>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</si>
  <si>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</si>
  <si>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</si>
  <si>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</si>
  <si>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</si>
  <si>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</si>
  <si>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</si>
  <si>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</si>
  <si>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</si>
  <si>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</si>
  <si>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</si>
  <si>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</si>
  <si>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</si>
  <si>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</si>
  <si>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</si>
  <si>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</si>
  <si>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</si>
  <si>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</si>
  <si>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</si>
  <si>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</si>
  <si>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</si>
  <si>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</si>
  <si>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</si>
  <si>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</si>
  <si>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</si>
  <si>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</si>
  <si>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</si>
  <si>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</si>
  <si>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</si>
  <si>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</si>
  <si>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</si>
  <si>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</si>
  <si>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</si>
  <si>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</si>
  <si>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</si>
  <si>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</si>
  <si>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</si>
  <si>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</si>
  <si>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</si>
  <si>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</si>
  <si>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</si>
  <si>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</si>
  <si>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</si>
  <si>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</si>
  <si>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</si>
  <si>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</si>
  <si>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</si>
  <si>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</si>
  <si>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</si>
  <si>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</si>
  <si>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</si>
  <si>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</si>
  <si>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</si>
  <si>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</si>
  <si>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</si>
  <si>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</si>
  <si>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</si>
  <si>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</si>
  <si>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</si>
  <si>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</si>
  <si>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</si>
  <si>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</si>
  <si>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</si>
  <si>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</si>
  <si>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</si>
  <si>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</si>
  <si>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</si>
  <si>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</si>
  <si>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</si>
  <si>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</si>
  <si>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</si>
  <si>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</si>
  <si>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</si>
  <si>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</si>
  <si>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</si>
  <si>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</si>
  <si>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</si>
  <si>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</si>
  <si>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</si>
  <si>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</si>
  <si>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</si>
  <si>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</si>
  <si>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</si>
  <si>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</si>
  <si>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</si>
  <si>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</si>
  <si>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</si>
  <si>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</si>
  <si>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</si>
  <si>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</si>
  <si>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</si>
  <si>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</si>
  <si>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</si>
  <si>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</si>
  <si>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</si>
  <si>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</si>
  <si>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</si>
  <si>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</si>
  <si>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</si>
  <si>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</si>
  <si>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</si>
  <si>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</si>
  <si>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</si>
  <si>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</si>
  <si>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</si>
  <si>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</si>
  <si>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</si>
  <si>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</si>
  <si>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</si>
  <si>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</si>
  <si>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</si>
  <si>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</si>
  <si>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</si>
  <si>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</si>
  <si>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</si>
  <si>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</si>
  <si>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</si>
  <si>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</si>
  <si>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</si>
  <si>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</si>
  <si>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</si>
  <si>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</si>
  <si>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</si>
  <si>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</si>
  <si>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</si>
  <si>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</si>
  <si>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</si>
  <si>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</si>
  <si>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</si>
  <si>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</si>
  <si>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</si>
  <si>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</si>
  <si>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</si>
  <si>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</si>
  <si>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</si>
  <si>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</si>
  <si>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</si>
  <si>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</si>
  <si>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</si>
  <si>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</si>
  <si>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</si>
  <si>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</si>
  <si>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</si>
  <si>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</si>
  <si>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</si>
  <si>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</si>
  <si>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</si>
  <si>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</si>
  <si>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</si>
  <si>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</si>
  <si>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</si>
  <si>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</si>
  <si>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</si>
  <si>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</si>
  <si>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</si>
  <si>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</si>
  <si>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</si>
  <si>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</si>
  <si>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</si>
  <si>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</si>
  <si>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</si>
  <si>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</si>
  <si>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</si>
  <si>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</si>
  <si>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</si>
  <si>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</si>
  <si>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</si>
  <si>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</si>
  <si>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</si>
  <si>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</si>
  <si>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</si>
  <si>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</si>
  <si>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</si>
  <si>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</si>
  <si>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</si>
  <si>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</si>
  <si>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</si>
  <si>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</si>
  <si>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</si>
  <si>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</si>
  <si>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</si>
  <si>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</si>
  <si>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</si>
  <si>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</si>
  <si>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</si>
  <si>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</si>
  <si>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</si>
  <si>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</si>
  <si>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</si>
  <si>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</si>
  <si>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</si>
  <si>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</si>
  <si>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</si>
  <si>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</si>
  <si>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</si>
  <si>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</si>
  <si>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</si>
  <si>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</si>
  <si>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</si>
  <si>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</si>
  <si>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</si>
  <si>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</si>
  <si>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</si>
  <si>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</si>
  <si>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</si>
  <si>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</si>
  <si>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</si>
  <si>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</si>
  <si>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</si>
  <si>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</si>
  <si>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</si>
  <si>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</si>
  <si>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</si>
  <si>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</si>
  <si>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</si>
  <si>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</si>
  <si>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</si>
  <si>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</si>
  <si>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</si>
  <si>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</si>
  <si>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</si>
  <si>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</si>
  <si>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</si>
  <si>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</si>
  <si>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</si>
  <si>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</si>
  <si>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</si>
  <si>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</si>
  <si>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</si>
  <si>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</si>
  <si>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</si>
  <si>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</si>
  <si>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</si>
  <si>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</si>
  <si>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</si>
  <si>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</si>
  <si>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</si>
  <si>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</si>
  <si>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</si>
  <si>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</si>
  <si>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</si>
  <si>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</si>
  <si>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</si>
  <si>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</si>
  <si>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</si>
  <si>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</si>
  <si>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</si>
  <si>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</si>
  <si>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</si>
  <si>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</si>
  <si>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</si>
  <si>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</si>
  <si>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</si>
  <si>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</si>
  <si>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</si>
  <si>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</si>
  <si>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</si>
  <si>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</si>
  <si>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</si>
  <si>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</si>
  <si>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</si>
  <si>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</si>
  <si>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</si>
  <si>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</si>
  <si>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</si>
  <si>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</si>
  <si>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</si>
  <si>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</si>
  <si>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</si>
  <si>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</si>
  <si>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</si>
  <si>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</si>
  <si>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</si>
  <si>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</si>
  <si>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</si>
  <si>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</si>
  <si>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</si>
  <si>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</si>
  <si>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</si>
  <si>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</si>
  <si>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</si>
  <si>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</si>
  <si>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</si>
  <si>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</si>
  <si>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</si>
  <si>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</si>
  <si>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</si>
  <si>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</si>
  <si>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</si>
  <si>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</si>
  <si>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</si>
  <si>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</si>
  <si>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</si>
  <si>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</si>
  <si>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</si>
  <si>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</si>
  <si>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</si>
  <si>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</si>
  <si>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</si>
  <si>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</si>
  <si>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</si>
  <si>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</si>
  <si>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</si>
  <si>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</si>
  <si>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</si>
  <si>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</si>
  <si>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</si>
  <si>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</si>
  <si>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</si>
  <si>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</si>
  <si>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</si>
  <si>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</si>
  <si>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</si>
  <si>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</si>
  <si>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</si>
  <si>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</si>
  <si>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</si>
  <si>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</si>
  <si>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</si>
  <si>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</si>
  <si>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</si>
  <si>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</si>
  <si>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</si>
  <si>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</si>
  <si>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</si>
  <si>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</si>
  <si>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</si>
  <si>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</si>
  <si>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</si>
  <si>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</si>
  <si>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</si>
  <si>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</si>
  <si>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</si>
  <si>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</si>
  <si>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</si>
  <si>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</si>
  <si>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</si>
  <si>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</si>
  <si>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</si>
  <si>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</si>
  <si>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</si>
  <si>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</si>
  <si>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</si>
  <si>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</si>
  <si>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</si>
  <si>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</si>
  <si>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</si>
  <si>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</si>
  <si>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</si>
  <si>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</si>
  <si>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</si>
  <si>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</si>
  <si>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</si>
  <si>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</si>
  <si>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</si>
  <si>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</si>
  <si>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</si>
  <si>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</si>
  <si>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</si>
  <si>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</si>
  <si>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</si>
  <si>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</si>
  <si>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</si>
  <si>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</si>
  <si>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</si>
  <si>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</si>
  <si>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</si>
  <si>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</si>
  <si>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</si>
  <si>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</si>
  <si>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</si>
  <si>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</si>
  <si>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</si>
  <si>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</si>
  <si>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</si>
  <si>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</si>
  <si>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</si>
  <si>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</si>
  <si>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</si>
  <si>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</si>
  <si>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</si>
  <si>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</si>
  <si>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</si>
  <si>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</si>
  <si>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</si>
  <si>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</si>
  <si>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</si>
  <si>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</si>
  <si>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</si>
  <si>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</si>
  <si>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</si>
  <si>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</si>
  <si>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</si>
  <si>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</si>
  <si>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</si>
  <si>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</si>
  <si>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</si>
  <si>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</si>
  <si>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</si>
  <si>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</si>
  <si>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</si>
  <si>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</si>
  <si>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</si>
  <si>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</si>
  <si>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</si>
  <si>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</si>
  <si>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</si>
  <si>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</si>
  <si>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</si>
  <si>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</si>
  <si>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</si>
  <si>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</si>
  <si>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</si>
  <si>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</si>
  <si>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</si>
  <si>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</si>
  <si>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</si>
  <si>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</si>
  <si>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</si>
  <si>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</si>
  <si>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</si>
  <si>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</si>
  <si>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</si>
  <si>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</si>
  <si>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</si>
  <si>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</si>
  <si>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</si>
  <si>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</si>
  <si>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</si>
  <si>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</si>
  <si>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</si>
  <si>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</si>
  <si>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</si>
  <si>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</si>
  <si>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</si>
  <si>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</si>
  <si>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</si>
  <si>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</si>
  <si>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</si>
  <si>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</si>
  <si>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</si>
  <si>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</si>
  <si>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</si>
  <si>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</si>
  <si>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</si>
  <si>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</si>
  <si>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</si>
  <si>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</si>
  <si>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</si>
  <si>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</si>
  <si>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</si>
  <si>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</si>
  <si>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</si>
  <si>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</si>
  <si>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</si>
  <si>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</si>
  <si>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</si>
  <si>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</si>
  <si>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</si>
  <si>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</si>
  <si>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</si>
  <si>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</si>
  <si>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</si>
  <si>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</si>
  <si>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</si>
  <si>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</si>
  <si>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</si>
  <si>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</si>
  <si>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</si>
  <si>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</si>
  <si>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</si>
  <si>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</si>
  <si>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</si>
  <si>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</si>
  <si>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</si>
  <si>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</si>
  <si>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</si>
  <si>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</si>
  <si>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</si>
  <si>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</si>
  <si>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</si>
  <si>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</si>
  <si>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</si>
  <si>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</si>
  <si>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</si>
  <si>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</si>
  <si>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</si>
  <si>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</si>
  <si>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</si>
  <si>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</si>
  <si>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</si>
  <si>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</si>
  <si>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</si>
  <si>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</si>
  <si>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</si>
  <si>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</si>
  <si>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</si>
  <si>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</si>
  <si>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</si>
  <si>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</si>
  <si>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</si>
  <si>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</si>
  <si>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</si>
  <si>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</si>
  <si>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</si>
  <si>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</si>
  <si>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</si>
  <si>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</si>
  <si>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</si>
  <si>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</si>
  <si>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</si>
  <si>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</si>
  <si>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</si>
  <si>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</si>
  <si>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</si>
  <si>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</si>
  <si>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</si>
  <si>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</si>
  <si>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</si>
  <si>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</si>
  <si>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</si>
  <si>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</si>
  <si>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</si>
  <si>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</si>
  <si>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</si>
  <si>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</si>
  <si>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</si>
  <si>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</si>
  <si>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</si>
  <si>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</si>
  <si>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</si>
  <si>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</si>
  <si>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</si>
  <si>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</si>
  <si>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</si>
  <si>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</si>
  <si>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</si>
  <si>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</si>
  <si>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</si>
  <si>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</si>
  <si>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</si>
  <si>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</si>
  <si>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</si>
  <si>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</si>
  <si>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</si>
  <si>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</si>
  <si>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</si>
  <si>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</si>
  <si>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</si>
  <si>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</si>
  <si>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</si>
  <si>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</si>
  <si>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</si>
  <si>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</si>
  <si>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</si>
  <si>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</si>
  <si>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</si>
  <si>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</si>
  <si>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</si>
  <si>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</si>
  <si>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</si>
  <si>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</si>
  <si>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</si>
  <si>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</si>
  <si>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</si>
  <si>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</si>
  <si>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</si>
  <si>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</si>
  <si>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</si>
  <si>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</si>
  <si>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</si>
  <si>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</si>
  <si>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</si>
  <si>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</si>
  <si>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</si>
  <si>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</si>
  <si>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</si>
  <si>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</si>
  <si>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</si>
  <si>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</si>
  <si>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</si>
  <si>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</si>
  <si>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</si>
  <si>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</si>
  <si>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</si>
  <si>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</si>
  <si>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</si>
  <si>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</si>
  <si>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</si>
  <si>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</si>
  <si>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</si>
  <si>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</si>
  <si>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</si>
  <si>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</si>
  <si>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</si>
  <si>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</si>
  <si>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</si>
  <si>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</si>
  <si>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</si>
  <si>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</si>
  <si>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</si>
  <si>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</si>
  <si>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</si>
  <si>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</si>
  <si>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</si>
  <si>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</si>
  <si>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</si>
  <si>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</si>
  <si>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</si>
  <si>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</si>
  <si>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</si>
  <si>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</si>
  <si>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</si>
  <si>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</si>
  <si>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</si>
  <si>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</si>
  <si>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</si>
  <si>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</si>
  <si>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</si>
  <si>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</si>
  <si>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</si>
  <si>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</si>
  <si>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</si>
  <si>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</si>
  <si>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</si>
  <si>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</si>
  <si>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</si>
  <si>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</si>
  <si>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</si>
  <si>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</si>
  <si>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</si>
  <si>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</si>
  <si>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</si>
  <si>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</si>
  <si>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</si>
  <si>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</si>
  <si>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</si>
  <si>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</si>
  <si>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</si>
  <si>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</si>
  <si>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</si>
  <si>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</si>
  <si>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</si>
  <si>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</si>
  <si>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</si>
  <si>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</si>
  <si>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</si>
  <si>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</si>
  <si>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</si>
  <si>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</si>
  <si>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</si>
  <si>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</si>
  <si>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</si>
  <si>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</si>
  <si>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</si>
  <si>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</si>
  <si>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</si>
  <si>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</si>
  <si>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</si>
  <si>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</si>
  <si>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</si>
  <si>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</si>
  <si>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</si>
  <si>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</si>
  <si>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</si>
  <si>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</si>
  <si>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</si>
  <si>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</si>
  <si>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</si>
  <si>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</si>
  <si>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</si>
  <si>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</si>
  <si>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</si>
  <si>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</si>
  <si>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</si>
  <si>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</si>
  <si>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</si>
  <si>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</si>
  <si>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</si>
  <si>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</si>
  <si>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</si>
  <si>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</si>
  <si>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</si>
  <si>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</si>
  <si>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</si>
  <si>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</si>
  <si>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</si>
  <si>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</si>
  <si>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</si>
  <si>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</si>
  <si>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</si>
  <si>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</si>
  <si>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</si>
  <si>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</si>
  <si>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</si>
  <si>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</si>
  <si>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</si>
  <si>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</si>
  <si>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</si>
  <si>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</si>
  <si>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</si>
  <si>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</si>
  <si>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</si>
  <si>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</si>
  <si>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</si>
  <si>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</si>
  <si>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</si>
  <si>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</si>
  <si>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</si>
  <si>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</si>
  <si>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</si>
  <si>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</si>
  <si>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</si>
  <si>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</si>
  <si>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</si>
  <si>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</si>
  <si>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</si>
  <si>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</si>
  <si>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</si>
  <si>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</si>
  <si>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</si>
  <si>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</si>
  <si>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</si>
  <si>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</si>
  <si>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</si>
  <si>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</si>
  <si>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</si>
  <si>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</si>
  <si>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</si>
  <si>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</si>
  <si>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</si>
  <si>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</si>
  <si>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</si>
  <si>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</si>
  <si>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</si>
  <si>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</si>
  <si>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</si>
  <si>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</si>
  <si>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</si>
  <si>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</si>
  <si>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</si>
  <si>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</si>
  <si>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</si>
  <si>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</si>
  <si>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</si>
  <si>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</si>
  <si>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</si>
  <si>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</si>
  <si>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</si>
  <si>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</si>
  <si>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</si>
  <si>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</si>
  <si>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</si>
  <si>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</si>
  <si>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</si>
  <si>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</si>
  <si>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</si>
  <si>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</si>
  <si>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</si>
  <si>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</si>
  <si>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</si>
  <si>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</si>
  <si>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</si>
  <si>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</si>
  <si>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</si>
  <si>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</si>
  <si>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</si>
  <si>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</si>
  <si>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</si>
  <si>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</si>
  <si>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</si>
  <si>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</si>
  <si>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</si>
  <si>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</si>
  <si>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</si>
  <si>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</si>
  <si>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</si>
  <si>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</si>
  <si>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</si>
  <si>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</si>
  <si>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</si>
  <si>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</si>
  <si>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</si>
  <si>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</si>
  <si>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</si>
  <si>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</si>
  <si>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</si>
  <si>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</si>
  <si>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</si>
  <si>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</si>
  <si>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</si>
  <si>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</si>
  <si>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</si>
  <si>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</si>
  <si>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</si>
  <si>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</si>
  <si>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</si>
  <si>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</si>
  <si>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</si>
  <si>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</si>
  <si>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</si>
  <si>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</si>
  <si>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</si>
  <si>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</si>
  <si>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</si>
  <si>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</si>
  <si>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</si>
  <si>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</si>
  <si>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</si>
  <si>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</si>
  <si>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</si>
  <si>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</si>
  <si>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</si>
  <si>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</si>
  <si>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</si>
  <si>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</si>
  <si>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</si>
  <si>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</si>
  <si>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</si>
  <si>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</si>
  <si>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</si>
  <si>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</si>
  <si>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</si>
  <si>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</si>
  <si>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</si>
  <si>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</si>
  <si>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</si>
  <si>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</si>
  <si>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</si>
  <si>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</si>
  <si>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</si>
  <si>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</si>
  <si>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</si>
  <si>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</si>
  <si>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</si>
  <si>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</si>
  <si>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</si>
  <si>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</si>
  <si>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</si>
  <si>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</si>
  <si>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</si>
  <si>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</si>
  <si>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</si>
  <si>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</si>
  <si>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</si>
  <si>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</si>
  <si>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</si>
  <si>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</si>
  <si>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</si>
  <si>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</si>
  <si>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</si>
  <si>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</si>
  <si>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</si>
  <si>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</si>
  <si>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</si>
  <si>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</si>
  <si>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</si>
  <si>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</si>
  <si>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</si>
  <si>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</si>
  <si>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</si>
  <si>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</si>
  <si>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</si>
  <si>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</si>
  <si>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</si>
  <si>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</si>
  <si>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</si>
  <si>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</si>
  <si>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</si>
  <si>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</si>
  <si>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</si>
  <si>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</si>
  <si>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</si>
  <si>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</si>
  <si>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</si>
  <si>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</si>
  <si>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</si>
  <si>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</si>
  <si>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</si>
  <si>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</si>
  <si>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</si>
  <si>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</si>
  <si>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</si>
  <si>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</si>
  <si>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</si>
  <si>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</si>
  <si>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</si>
  <si>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</si>
  <si>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</si>
  <si>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</si>
  <si>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</si>
  <si>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</si>
  <si>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</si>
  <si>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</si>
  <si>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</si>
  <si>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</si>
  <si>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</si>
  <si>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</si>
  <si>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</si>
  <si>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</si>
  <si>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</si>
  <si>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</si>
  <si>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</si>
  <si>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</si>
  <si>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</si>
  <si>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</si>
  <si>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</si>
  <si>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</si>
  <si>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</si>
  <si>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</si>
  <si>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</si>
  <si>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</si>
  <si>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</si>
  <si>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</si>
  <si>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</si>
  <si>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</si>
  <si>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</si>
  <si>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</si>
  <si>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</si>
  <si>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</si>
  <si>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</si>
  <si>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</si>
  <si>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</si>
  <si>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</si>
  <si>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</si>
  <si>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</si>
  <si>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</si>
  <si>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</si>
  <si>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</si>
  <si>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</si>
  <si>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</si>
  <si>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</si>
  <si>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</si>
  <si>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</si>
  <si>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</si>
  <si>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</si>
  <si>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</si>
  <si>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</si>
  <si>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</si>
  <si>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</si>
  <si>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</si>
  <si>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</si>
  <si>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</si>
  <si>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</si>
  <si>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</si>
  <si>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</si>
  <si>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</si>
  <si>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</si>
  <si>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</si>
  <si>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</si>
  <si>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</si>
  <si>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</si>
  <si>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</si>
  <si>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</si>
  <si>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</si>
  <si>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</si>
  <si>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</si>
  <si>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</si>
  <si>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</si>
  <si>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</si>
  <si>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</si>
  <si>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</si>
  <si>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</si>
  <si>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</si>
  <si>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</si>
  <si>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</si>
  <si>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</si>
  <si>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</si>
  <si>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</si>
  <si>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</si>
  <si>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</si>
  <si>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</si>
  <si>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</si>
  <si>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</si>
  <si>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</si>
  <si>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</si>
  <si>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</si>
  <si>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</si>
  <si>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</si>
  <si>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</si>
  <si>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</si>
  <si>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</si>
  <si>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</si>
  <si>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</si>
  <si>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</si>
  <si>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</si>
  <si>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</si>
  <si>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</si>
  <si>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</si>
  <si>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</si>
  <si>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</si>
  <si>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</si>
  <si>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</si>
  <si>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</si>
  <si>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</si>
  <si>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</si>
  <si>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</si>
  <si>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</si>
  <si>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</si>
  <si>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</si>
  <si>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</si>
  <si>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</si>
  <si>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</si>
  <si>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</si>
  <si>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</si>
  <si>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</si>
  <si>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</si>
  <si>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</si>
  <si>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</si>
  <si>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</si>
  <si>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</si>
  <si>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</si>
  <si>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</si>
  <si>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</si>
  <si>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</si>
  <si>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</si>
  <si>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</si>
  <si>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</si>
  <si>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</si>
  <si>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</si>
  <si>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</si>
  <si>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</si>
  <si>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</si>
  <si>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</si>
  <si>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</si>
  <si>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</si>
  <si>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</si>
  <si>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</si>
  <si>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</si>
  <si>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</si>
  <si>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</si>
  <si>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</si>
  <si>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</si>
  <si>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</si>
  <si>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</si>
  <si>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</si>
  <si>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</si>
  <si>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</si>
  <si>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</si>
  <si>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</si>
  <si>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</si>
  <si>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</si>
  <si>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</si>
  <si>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</si>
  <si>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</si>
  <si>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</si>
  <si>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</si>
  <si>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</si>
  <si>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</si>
  <si>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</si>
  <si>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</si>
  <si>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</si>
  <si>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</si>
  <si>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</si>
  <si>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</si>
  <si>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</si>
  <si>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</si>
  <si>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</si>
  <si>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</si>
  <si>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</si>
  <si>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</si>
  <si>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</si>
  <si>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</si>
  <si>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</si>
  <si>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</si>
  <si>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</si>
  <si>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</si>
  <si>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</si>
  <si>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</si>
  <si>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</si>
  <si>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</si>
  <si>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</si>
  <si>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</si>
  <si>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</si>
  <si>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</si>
  <si>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</si>
  <si>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</si>
  <si>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</si>
  <si>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</si>
  <si>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</si>
  <si>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</si>
  <si>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</si>
  <si>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</si>
  <si>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</si>
  <si>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</si>
  <si>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</si>
  <si>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</si>
  <si>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</si>
  <si>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</si>
  <si>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</si>
  <si>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</si>
  <si>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</si>
  <si>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</si>
  <si>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</si>
  <si>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</si>
  <si>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</si>
  <si>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</si>
  <si>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</si>
  <si>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</si>
  <si>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</si>
  <si>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</si>
  <si>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</si>
  <si>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</si>
  <si>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</si>
  <si>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</si>
  <si>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</si>
  <si>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</si>
  <si>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</si>
  <si>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</si>
  <si>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</si>
  <si>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</si>
  <si>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</si>
  <si>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</si>
  <si>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</si>
  <si>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</si>
  <si>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</si>
  <si>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</si>
  <si>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</si>
  <si>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</si>
  <si>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</si>
  <si>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</si>
  <si>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</si>
  <si>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</si>
  <si>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</si>
  <si>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</si>
  <si>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</si>
  <si>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</si>
  <si>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</si>
  <si>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</si>
  <si>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</si>
  <si>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</si>
  <si>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</si>
  <si>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</si>
  <si>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</si>
  <si>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</si>
  <si>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</si>
  <si>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</si>
  <si>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</si>
  <si>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</si>
  <si>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</si>
  <si>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</si>
  <si>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</si>
  <si>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</si>
  <si>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</si>
  <si>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</si>
  <si>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</si>
  <si>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</si>
  <si>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</si>
  <si>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</si>
  <si>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</si>
  <si>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</si>
  <si>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</si>
  <si>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</si>
  <si>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</si>
  <si>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</si>
  <si>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</si>
  <si>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</si>
  <si>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</si>
  <si>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</si>
  <si>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</si>
  <si>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</si>
  <si>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</si>
  <si>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</si>
  <si>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</si>
  <si>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</si>
  <si>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</si>
  <si>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</si>
  <si>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</si>
  <si>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</si>
  <si>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</si>
  <si>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</si>
  <si>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</si>
  <si>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</si>
  <si>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</si>
  <si>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</si>
  <si>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</si>
  <si>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</si>
  <si>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</si>
  <si>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</si>
  <si>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</si>
  <si>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</si>
  <si>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</si>
  <si>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</si>
  <si>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</si>
  <si>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</si>
  <si>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</si>
  <si>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</si>
  <si>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</si>
  <si>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</si>
  <si>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</si>
  <si>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</si>
  <si>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</si>
  <si>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</si>
  <si>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</si>
  <si>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</si>
  <si>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</si>
  <si>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</si>
  <si>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</si>
  <si>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</si>
  <si>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</si>
  <si>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</si>
  <si>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</si>
  <si>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</si>
  <si>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</si>
  <si>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</si>
  <si>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</si>
  <si>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</si>
  <si>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</si>
  <si>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</si>
  <si>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</si>
  <si>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</si>
  <si>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</si>
  <si>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</si>
  <si>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</si>
  <si>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</si>
  <si>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</si>
  <si>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</si>
  <si>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</si>
  <si>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</si>
  <si>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</si>
  <si>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</si>
  <si>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</si>
  <si>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</si>
  <si>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</si>
  <si>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</si>
  <si>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</si>
  <si>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</si>
  <si>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</si>
  <si>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</si>
  <si>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</si>
  <si>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</si>
  <si>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</si>
  <si>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</si>
  <si>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</si>
  <si>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</si>
  <si>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</si>
  <si>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</si>
  <si>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</si>
  <si>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</si>
  <si>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</si>
  <si>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</si>
  <si>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</si>
  <si>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</si>
  <si>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</si>
  <si>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</si>
  <si>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</si>
  <si>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</si>
  <si>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</si>
  <si>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</si>
  <si>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</si>
  <si>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</si>
  <si>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</si>
  <si>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</si>
  <si>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</si>
  <si>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</si>
  <si>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</si>
  <si>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</si>
  <si>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</si>
  <si>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</si>
  <si>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</si>
  <si>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</si>
  <si>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</si>
  <si>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</si>
  <si>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</si>
  <si>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</si>
  <si>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</si>
  <si>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</si>
  <si>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</si>
  <si>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</si>
  <si>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</si>
  <si>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</si>
  <si>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</si>
  <si>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</si>
  <si>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</si>
  <si>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</si>
  <si>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</si>
  <si>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</si>
  <si>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</si>
  <si>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</si>
  <si>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</si>
  <si>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</si>
  <si>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</si>
  <si>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</si>
  <si>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</si>
  <si>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</si>
  <si>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</si>
  <si>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</si>
  <si>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</si>
  <si>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</si>
  <si>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</si>
  <si>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</si>
  <si>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</si>
  <si>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</si>
  <si>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</si>
  <si>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</si>
  <si>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</si>
  <si>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</si>
  <si>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</si>
  <si>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</si>
  <si>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</si>
  <si>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</si>
  <si>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</si>
  <si>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</si>
  <si>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</si>
  <si>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</si>
  <si>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</si>
  <si>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</si>
  <si>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</si>
  <si>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</si>
  <si>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</si>
  <si>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</si>
  <si>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</si>
  <si>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</si>
  <si>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</si>
  <si>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</si>
  <si>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</si>
  <si>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</si>
  <si>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</si>
  <si>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</si>
  <si>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</si>
  <si>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</si>
  <si>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</si>
  <si>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</si>
  <si>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</si>
  <si>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</si>
  <si>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</si>
  <si>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</si>
  <si>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</si>
  <si>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</si>
  <si>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</si>
  <si>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</si>
  <si>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</si>
  <si>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</si>
  <si>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</si>
  <si>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</si>
  <si>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</si>
  <si>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</si>
  <si>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</si>
  <si>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</si>
  <si>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</si>
  <si>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</si>
  <si>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</si>
  <si>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</si>
  <si>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</si>
  <si>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</si>
  <si>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</si>
  <si>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</si>
  <si>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</si>
  <si>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</si>
  <si>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</si>
  <si>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</si>
  <si>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</si>
  <si>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</si>
  <si>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</si>
  <si>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</si>
  <si>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</si>
  <si>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</si>
  <si>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</si>
  <si>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</si>
  <si>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</si>
  <si>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</si>
  <si>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</si>
  <si>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</si>
  <si>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</si>
  <si>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</si>
  <si>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</si>
  <si>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</si>
  <si>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</si>
  <si>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</si>
  <si>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</si>
  <si>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</si>
  <si>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</si>
  <si>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</si>
  <si>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</si>
  <si>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</si>
  <si>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</si>
  <si>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</si>
  <si>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</si>
  <si>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</si>
  <si>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</si>
  <si>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</si>
  <si>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</si>
  <si>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</si>
  <si>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</si>
  <si>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</si>
  <si>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</si>
  <si>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</si>
  <si>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</si>
  <si>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</si>
  <si>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</si>
  <si>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</si>
  <si>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</si>
  <si>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</si>
  <si>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</si>
  <si>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</si>
  <si>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</si>
  <si>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</si>
  <si>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</si>
  <si>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</si>
  <si>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</si>
  <si>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</si>
  <si>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</si>
  <si>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</si>
  <si>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</si>
  <si>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</si>
  <si>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</si>
  <si>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</si>
  <si>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</si>
  <si>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</si>
  <si>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</si>
  <si>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</si>
  <si>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</si>
  <si>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</si>
  <si>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</si>
  <si>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</si>
  <si>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</si>
  <si>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</si>
  <si>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</si>
  <si>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</si>
  <si>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</si>
  <si>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</si>
  <si>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</si>
  <si>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</si>
  <si>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</si>
  <si>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</si>
  <si>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</si>
  <si>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</si>
  <si>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</si>
  <si>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</si>
  <si>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</si>
  <si>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</si>
  <si>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</si>
  <si>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</si>
  <si>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</si>
  <si>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</si>
  <si>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</si>
  <si>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</si>
  <si>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</si>
  <si>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</si>
  <si>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</si>
  <si>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</si>
  <si>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</si>
  <si>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</si>
  <si>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</si>
  <si>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</si>
  <si>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</si>
  <si>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</si>
  <si>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</si>
  <si>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</si>
  <si>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</si>
  <si>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</si>
  <si>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</si>
  <si>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</si>
  <si>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</si>
  <si>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</si>
  <si>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</si>
  <si>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</si>
  <si>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</si>
  <si>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</si>
  <si>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</si>
  <si>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</si>
  <si>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</si>
  <si>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</si>
  <si>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</si>
  <si>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</si>
  <si>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</si>
  <si>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</si>
  <si>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</si>
  <si>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</si>
  <si>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</si>
  <si>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</si>
  <si>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</si>
  <si>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</si>
  <si>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</si>
  <si>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</si>
  <si>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</si>
  <si>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</si>
  <si>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</si>
  <si>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</si>
  <si>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</si>
  <si>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</si>
  <si>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</si>
  <si>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</si>
  <si>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</si>
  <si>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</si>
  <si>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</si>
  <si>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</si>
  <si>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</si>
  <si>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</si>
  <si>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</si>
  <si>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</si>
  <si>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</si>
  <si>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</si>
  <si>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</si>
  <si>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</si>
  <si>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</si>
  <si>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</si>
  <si>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</si>
  <si>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</si>
  <si>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</si>
  <si>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</si>
  <si>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</si>
  <si>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</si>
  <si>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</si>
  <si>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</si>
  <si>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</si>
  <si>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</si>
  <si>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</si>
  <si>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</si>
  <si>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</si>
  <si>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</si>
  <si>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</si>
  <si>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</si>
  <si>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</si>
  <si>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</si>
  <si>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</si>
  <si>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</si>
  <si>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</si>
  <si>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</si>
  <si>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</si>
  <si>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</si>
  <si>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</si>
  <si>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</si>
  <si>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</si>
  <si>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</si>
  <si>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</si>
  <si>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</si>
  <si>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</si>
  <si>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</si>
  <si>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</si>
  <si>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</si>
  <si>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</si>
  <si>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</si>
  <si>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</si>
  <si>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</si>
  <si>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</si>
  <si>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</si>
  <si>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</si>
  <si>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</si>
  <si>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</si>
  <si>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</si>
  <si>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</si>
  <si>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</si>
  <si>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</si>
  <si>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</si>
  <si>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</si>
  <si>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</si>
  <si>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</si>
  <si>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</si>
  <si>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</si>
  <si>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</si>
  <si>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</si>
  <si>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</si>
  <si>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</si>
  <si>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</si>
  <si>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</si>
  <si>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</si>
  <si>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</si>
  <si>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</si>
  <si>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</si>
  <si>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</si>
  <si>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</si>
  <si>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</si>
  <si>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</si>
  <si>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</si>
  <si>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</si>
  <si>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</si>
  <si>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</si>
  <si>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</si>
  <si>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</si>
  <si>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</si>
  <si>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</si>
  <si>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</si>
  <si>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</si>
  <si>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</si>
  <si>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</si>
  <si>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</si>
  <si>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</si>
  <si>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</si>
  <si>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</si>
  <si>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</si>
  <si>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</si>
  <si>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</si>
  <si>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</si>
  <si>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</si>
  <si>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</si>
  <si>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</si>
  <si>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</si>
  <si>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</si>
  <si>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</si>
  <si>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</si>
  <si>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</si>
  <si>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</si>
  <si>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</si>
  <si>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</si>
  <si>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</si>
  <si>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</si>
  <si>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</si>
  <si>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</si>
  <si>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</si>
  <si>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</si>
  <si>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</si>
  <si>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</si>
  <si>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</si>
  <si>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</si>
  <si>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</si>
  <si>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</si>
  <si>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</si>
  <si>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</si>
  <si>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</si>
  <si>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</si>
  <si>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</si>
  <si>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</si>
  <si>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</si>
  <si>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</si>
  <si>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</si>
  <si>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</si>
  <si>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</si>
  <si>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</si>
  <si>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</si>
  <si>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</si>
  <si>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</si>
  <si>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</si>
  <si>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</si>
  <si>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</si>
  <si>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</si>
  <si>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</si>
  <si>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</si>
  <si>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</si>
  <si>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</si>
  <si>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</si>
  <si>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</si>
  <si>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</si>
  <si>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</si>
  <si>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</si>
  <si>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</si>
  <si>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</si>
  <si>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</si>
  <si>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</si>
  <si>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</si>
  <si>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</si>
  <si>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</si>
  <si>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</si>
  <si>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</si>
  <si>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</si>
  <si>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</si>
  <si>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</si>
  <si>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</si>
  <si>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</si>
  <si>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</si>
  <si>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</si>
  <si>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</si>
  <si>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</si>
  <si>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</si>
  <si>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</si>
  <si>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</si>
  <si>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</si>
  <si>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</si>
  <si>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</si>
  <si>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</si>
  <si>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</si>
  <si>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</si>
  <si>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</si>
  <si>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</si>
  <si>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</si>
  <si>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</si>
  <si>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</si>
  <si>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</si>
  <si>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</si>
  <si>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</si>
  <si>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</si>
  <si>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</si>
  <si>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</si>
  <si>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</si>
  <si>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</si>
  <si>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</si>
  <si>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</si>
  <si>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</si>
  <si>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</si>
  <si>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</si>
  <si>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</si>
  <si>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</si>
  <si>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</si>
  <si>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</si>
  <si>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</si>
  <si>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</si>
  <si>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</si>
  <si>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</si>
  <si>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</si>
  <si>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</si>
  <si>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</si>
  <si>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</si>
  <si>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</si>
  <si>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</si>
  <si>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</si>
  <si>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</si>
  <si>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</si>
  <si>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</si>
  <si>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</si>
  <si>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</si>
  <si>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</si>
  <si>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</si>
  <si>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</si>
  <si>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</si>
  <si>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</si>
  <si>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</si>
  <si>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</si>
  <si>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</si>
  <si>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</si>
  <si>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</si>
  <si>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</si>
  <si>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</si>
  <si>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</si>
  <si>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</si>
  <si>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</si>
  <si>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</si>
  <si>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</si>
  <si>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</si>
  <si>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</si>
  <si>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</si>
  <si>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</si>
  <si>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</si>
  <si>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</si>
  <si>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</si>
  <si>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</si>
  <si>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</si>
  <si>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</si>
  <si>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</si>
  <si>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</si>
  <si>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</si>
  <si>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</si>
  <si>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</si>
  <si>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</si>
  <si>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</si>
  <si>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</si>
  <si>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</si>
  <si>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</si>
  <si>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</si>
  <si>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</si>
  <si>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</si>
  <si>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</si>
  <si>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</si>
  <si>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</si>
  <si>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</si>
  <si>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</si>
  <si>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</si>
  <si>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</si>
  <si>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</si>
  <si>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</si>
  <si>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</si>
  <si>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</si>
  <si>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</si>
  <si>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</si>
  <si>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</si>
  <si>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</si>
  <si>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</si>
  <si>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</si>
  <si>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</si>
  <si>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</si>
  <si>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</si>
  <si>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</si>
  <si>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</si>
  <si>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</si>
  <si>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</si>
  <si>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</si>
  <si>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</si>
  <si>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</si>
  <si>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</si>
  <si>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</si>
  <si>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</si>
  <si>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</si>
  <si>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</si>
  <si>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</si>
  <si>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</si>
  <si>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</si>
  <si>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</si>
  <si>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</si>
  <si>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</si>
  <si>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</si>
  <si>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</si>
  <si>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</si>
  <si>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</si>
  <si>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</si>
  <si>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</si>
  <si>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</si>
  <si>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</si>
  <si>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</si>
  <si>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</si>
  <si>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</si>
  <si>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</si>
  <si>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</si>
  <si>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</si>
  <si>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</si>
  <si>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</si>
  <si>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</si>
  <si>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</si>
  <si>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</si>
  <si>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</si>
  <si>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</si>
  <si>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</si>
  <si>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</si>
  <si>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</si>
  <si>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</si>
  <si>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</si>
  <si>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</si>
  <si>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</si>
  <si>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</si>
  <si>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</si>
  <si>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</si>
  <si>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</si>
  <si>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</si>
  <si>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</si>
  <si>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</si>
  <si>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</si>
  <si>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</si>
  <si>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</si>
  <si>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</si>
  <si>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</si>
  <si>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</si>
  <si>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</si>
  <si>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</si>
  <si>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</si>
  <si>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</si>
  <si>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</si>
  <si>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</si>
  <si>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</si>
  <si>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</si>
  <si>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</si>
  <si>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</si>
  <si>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</si>
  <si>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</si>
  <si>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</si>
  <si>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</si>
  <si>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</si>
  <si>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</si>
  <si>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</si>
  <si>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</si>
  <si>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</si>
  <si>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</si>
  <si>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</si>
  <si>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</si>
  <si>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</si>
  <si>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</si>
  <si>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</si>
  <si>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</si>
  <si>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</si>
  <si>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</si>
  <si>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</si>
  <si>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</si>
  <si>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</si>
  <si>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</si>
  <si>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</si>
  <si>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</si>
  <si>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</si>
  <si>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</si>
  <si>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</si>
  <si>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</si>
  <si>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</si>
  <si>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</si>
  <si>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</si>
  <si>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</si>
  <si>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</si>
  <si>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</si>
  <si>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</si>
  <si>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</si>
  <si>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</si>
  <si>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</si>
  <si>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</si>
  <si>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</si>
  <si>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</si>
  <si>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</si>
  <si>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</si>
  <si>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</si>
  <si>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</si>
  <si>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</si>
  <si>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</si>
  <si>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</si>
  <si>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</si>
  <si>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</si>
  <si>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</si>
  <si>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</si>
  <si>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</si>
  <si>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</si>
  <si>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</si>
  <si>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</si>
  <si>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</si>
  <si>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</si>
  <si>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</si>
  <si>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</si>
  <si>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</si>
  <si>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</si>
  <si>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</si>
  <si>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</si>
  <si>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</si>
  <si>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</si>
  <si>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</si>
  <si>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</si>
  <si>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</si>
  <si>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</si>
  <si>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</si>
  <si>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</si>
  <si>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</si>
  <si>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</si>
  <si>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</si>
  <si>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</si>
  <si>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</si>
  <si>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</si>
  <si>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</si>
  <si>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</si>
  <si>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</si>
  <si>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</si>
  <si>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</si>
  <si>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</si>
  <si>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</si>
  <si>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</si>
  <si>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</si>
  <si>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</si>
  <si>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</si>
  <si>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</si>
  <si>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</si>
  <si>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</si>
  <si>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</si>
  <si>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</si>
  <si>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</si>
  <si>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</si>
  <si>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</si>
  <si>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</si>
  <si>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</si>
  <si>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</si>
  <si>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</si>
  <si>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</si>
  <si>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</si>
  <si>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</si>
  <si>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</si>
  <si>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</si>
  <si>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</si>
  <si>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</si>
  <si>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</si>
  <si>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</si>
  <si>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</si>
  <si>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</si>
  <si>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</si>
  <si>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</si>
  <si>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</si>
  <si>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</si>
  <si>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</si>
  <si>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</si>
  <si>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</si>
  <si>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</si>
  <si>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</si>
  <si>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</si>
  <si>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</si>
  <si>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</si>
  <si>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</si>
  <si>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</si>
  <si>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</si>
  <si>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</si>
  <si>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</si>
  <si>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</si>
  <si>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</si>
  <si>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</si>
  <si>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</si>
  <si>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</si>
  <si>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</si>
  <si>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</si>
  <si>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</si>
  <si>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</si>
  <si>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</si>
  <si>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</si>
  <si>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</si>
  <si>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</si>
  <si>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</si>
  <si>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</si>
  <si>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</si>
  <si>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</si>
  <si>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</si>
  <si>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</si>
  <si>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</si>
  <si>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</si>
  <si>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</si>
  <si>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</si>
  <si>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</si>
  <si>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</si>
  <si>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</si>
  <si>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</si>
  <si>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</si>
  <si>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</si>
  <si>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</si>
  <si>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</si>
  <si>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</si>
  <si>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</si>
  <si>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</si>
  <si>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</si>
  <si>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</si>
  <si>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</si>
  <si>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</si>
  <si>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</si>
  <si>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</si>
  <si>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</si>
  <si>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</si>
  <si>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</si>
  <si>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</si>
  <si>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</si>
  <si>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</si>
  <si>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</si>
  <si>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</si>
  <si>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</si>
  <si>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</si>
  <si>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</si>
  <si>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</si>
  <si>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</si>
  <si>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</si>
  <si>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</si>
  <si>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</si>
  <si>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</si>
  <si>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</si>
  <si>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</si>
  <si>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</si>
  <si>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</si>
  <si>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</si>
  <si>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</si>
  <si>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</si>
  <si>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</si>
  <si>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</si>
  <si>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</si>
  <si>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</si>
  <si>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</si>
  <si>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</si>
  <si>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</si>
  <si>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</si>
  <si>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</si>
  <si>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</si>
  <si>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</si>
  <si>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</si>
  <si>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</si>
  <si>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</si>
  <si>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</si>
  <si>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</si>
  <si>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</si>
  <si>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</si>
  <si>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</si>
  <si>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</si>
  <si>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</si>
  <si>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</si>
  <si>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</si>
  <si>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</si>
  <si>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</si>
  <si>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</si>
  <si>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</si>
  <si>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</si>
  <si>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</si>
  <si>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</si>
  <si>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</si>
  <si>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</si>
  <si>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</si>
  <si>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</si>
  <si>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</si>
  <si>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</si>
  <si>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</si>
  <si>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</si>
  <si>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</si>
  <si>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</si>
  <si>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</si>
  <si>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</si>
  <si>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</si>
  <si>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</si>
  <si>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</si>
  <si>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</si>
  <si>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</si>
  <si>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</si>
  <si>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</si>
  <si>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</si>
  <si>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</si>
  <si>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</si>
  <si>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</si>
  <si>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</si>
  <si>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</si>
  <si>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</si>
  <si>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</si>
  <si>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</si>
  <si>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</si>
  <si>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</si>
  <si>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</si>
  <si>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</si>
  <si>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</si>
  <si>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</si>
  <si>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</si>
  <si>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</si>
  <si>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</si>
  <si>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</si>
  <si>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</si>
  <si>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</si>
  <si>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</si>
  <si>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</si>
  <si>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</si>
  <si>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</si>
  <si>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</si>
  <si>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</si>
  <si>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</si>
  <si>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</si>
  <si>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</si>
  <si>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</si>
  <si>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</si>
  <si>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</si>
  <si>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</si>
  <si>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</si>
  <si>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</si>
  <si>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</si>
  <si>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</si>
  <si>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</si>
  <si>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</si>
  <si>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</si>
  <si>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</si>
  <si>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</si>
  <si>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</si>
  <si>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</si>
  <si>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</si>
  <si>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</si>
  <si>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</si>
  <si>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</si>
  <si>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</si>
  <si>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</si>
  <si>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</si>
  <si>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</si>
  <si>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</si>
  <si>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</si>
  <si>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</si>
  <si>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</si>
  <si>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</si>
  <si>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</si>
  <si>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</si>
  <si>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</si>
  <si>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</si>
  <si>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</si>
  <si>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</si>
  <si>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</si>
  <si>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</si>
  <si>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</si>
  <si>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</si>
  <si>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</si>
  <si>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</si>
  <si>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</si>
  <si>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</si>
  <si>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</si>
  <si>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</si>
  <si>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</si>
  <si>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</si>
  <si>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</si>
  <si>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</si>
  <si>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</si>
  <si>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</si>
  <si>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</si>
  <si>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</si>
  <si>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</si>
  <si>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</si>
  <si>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</si>
  <si>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</si>
  <si>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</si>
  <si>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</si>
  <si>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</si>
  <si>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</si>
  <si>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</si>
  <si>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</si>
  <si>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</si>
  <si>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</si>
  <si>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</si>
  <si>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</si>
  <si>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</si>
  <si>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</si>
  <si>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</si>
  <si>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</si>
  <si>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</si>
  <si>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</si>
  <si>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</si>
  <si>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</si>
  <si>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</si>
  <si>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</si>
  <si>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</si>
  <si>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</si>
  <si>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</si>
  <si>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</si>
  <si>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</si>
  <si>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</si>
  <si>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</si>
  <si>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</si>
  <si>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</si>
  <si>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</si>
  <si>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</si>
  <si>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</si>
  <si>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</si>
  <si>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</si>
  <si>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</si>
  <si>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</si>
  <si>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</si>
  <si>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</si>
  <si>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</si>
  <si>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</si>
  <si>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</si>
  <si>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</si>
  <si>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</si>
  <si>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</si>
  <si>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</si>
  <si>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</si>
  <si>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</si>
  <si>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</si>
  <si>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</si>
  <si>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</si>
  <si>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</si>
  <si>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</si>
  <si>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</si>
  <si>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</si>
  <si>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</si>
  <si>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</si>
  <si>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</si>
  <si>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</si>
  <si>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</si>
  <si>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</si>
  <si>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</si>
  <si>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</si>
  <si>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</si>
  <si>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</si>
  <si>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</si>
  <si>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</si>
  <si>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</si>
  <si>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</si>
  <si>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</si>
  <si>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</si>
  <si>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</si>
  <si>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</si>
  <si>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</si>
  <si>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</si>
  <si>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</si>
  <si>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</si>
  <si>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</si>
  <si>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</si>
  <si>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</si>
  <si>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</si>
  <si>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</si>
  <si>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</si>
  <si>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</si>
  <si>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</si>
  <si>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</si>
  <si>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</si>
  <si>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</si>
  <si>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</si>
  <si>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</si>
  <si>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</si>
  <si>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</si>
  <si>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</si>
  <si>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</si>
  <si>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</si>
  <si>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</si>
  <si>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</si>
  <si>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</si>
  <si>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</si>
  <si>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</si>
  <si>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</si>
  <si>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</si>
  <si>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</si>
  <si>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</si>
  <si>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</si>
  <si>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</si>
  <si>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</si>
  <si>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</si>
  <si>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</si>
  <si>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</si>
  <si>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</si>
  <si>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</si>
  <si>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</si>
  <si>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</si>
  <si>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</si>
  <si>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</si>
  <si>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</si>
  <si>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</si>
  <si>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</si>
  <si>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</si>
  <si>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</si>
  <si>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</si>
  <si>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</si>
  <si>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</si>
  <si>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</si>
  <si>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</si>
  <si>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</si>
  <si>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</si>
  <si>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</si>
  <si>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</si>
  <si>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</si>
  <si>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</si>
  <si>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</si>
  <si>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</si>
  <si>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</si>
  <si>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</si>
  <si>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</si>
  <si>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</si>
  <si>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</si>
  <si>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</si>
  <si>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</si>
  <si>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</si>
  <si>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</si>
  <si>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</si>
  <si>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</si>
  <si>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</si>
  <si>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</si>
  <si>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</si>
  <si>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</si>
  <si>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</si>
  <si>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</si>
  <si>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</si>
  <si>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</si>
  <si>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</si>
  <si>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</si>
  <si>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</si>
  <si>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</si>
  <si>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</si>
  <si>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</si>
  <si>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</si>
  <si>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</si>
  <si>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</si>
  <si>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</si>
  <si>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</si>
  <si>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</si>
  <si>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</si>
  <si>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</si>
  <si>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</si>
  <si>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</si>
  <si>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</si>
  <si>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</si>
  <si>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</si>
  <si>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</si>
  <si>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</si>
  <si>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</si>
  <si>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</si>
  <si>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</si>
  <si>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</si>
  <si>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</si>
  <si>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</si>
  <si>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</si>
  <si>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</si>
  <si>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</si>
  <si>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</si>
  <si>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</si>
  <si>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</si>
  <si>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</si>
  <si>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</si>
  <si>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</si>
  <si>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</si>
  <si>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</si>
  <si>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</si>
  <si>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</si>
  <si>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</si>
  <si>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</si>
  <si>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</si>
  <si>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</si>
  <si>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</si>
  <si>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</si>
  <si>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</si>
  <si>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</si>
  <si>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</si>
  <si>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</si>
  <si>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</si>
  <si>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</si>
  <si>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</si>
  <si>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</si>
  <si>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</si>
  <si>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</si>
  <si>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</si>
  <si>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</si>
  <si>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</si>
  <si>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</si>
  <si>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</si>
  <si>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</si>
  <si>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</si>
  <si>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</si>
  <si>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</si>
  <si>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</si>
  <si>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</si>
  <si>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</si>
  <si>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</si>
  <si>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</si>
  <si>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</si>
  <si>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</si>
  <si>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</si>
  <si>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</si>
  <si>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</si>
  <si>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</si>
  <si>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</si>
  <si>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</si>
  <si>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</si>
  <si>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</si>
  <si>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</si>
  <si>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</si>
  <si>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</si>
  <si>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</si>
  <si>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</si>
  <si>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</si>
  <si>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</si>
  <si>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</si>
  <si>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</si>
  <si>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</si>
  <si>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</si>
  <si>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</si>
  <si>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</si>
  <si>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</si>
  <si>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</si>
  <si>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</si>
  <si>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</si>
  <si>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</si>
  <si>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</si>
  <si>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</si>
  <si>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</si>
  <si>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</si>
  <si>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</si>
  <si>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</si>
  <si>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</si>
  <si>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</si>
  <si>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</si>
  <si>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</si>
  <si>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</si>
  <si>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</si>
  <si>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</si>
  <si>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</si>
  <si>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</si>
  <si>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</si>
  <si>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</si>
  <si>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</si>
  <si>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</si>
  <si>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</si>
  <si>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</si>
  <si>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</si>
  <si>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</si>
  <si>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</si>
  <si>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</si>
  <si>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</si>
  <si>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</si>
  <si>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</si>
  <si>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</si>
  <si>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</si>
  <si>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</si>
  <si>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</si>
  <si>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</si>
  <si>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</si>
  <si>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</si>
  <si>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</si>
  <si>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</si>
  <si>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</si>
  <si>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</si>
  <si>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</si>
  <si>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</si>
  <si>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</si>
  <si>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</si>
  <si>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</si>
  <si>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</si>
  <si>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</si>
  <si>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</si>
  <si>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</si>
  <si>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</si>
  <si>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</si>
  <si>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</si>
  <si>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</si>
  <si>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</si>
  <si>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</si>
  <si>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</si>
  <si>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</si>
  <si>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</si>
  <si>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</si>
  <si>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</si>
  <si>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</si>
  <si>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</si>
  <si>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</si>
  <si>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</si>
  <si>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</si>
  <si>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</si>
  <si>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</si>
  <si>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</si>
  <si>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</si>
  <si>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</si>
  <si>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</si>
  <si>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</si>
  <si>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</si>
  <si>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</si>
  <si>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</si>
  <si>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</si>
  <si>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</si>
  <si>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</si>
  <si>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</si>
  <si>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</si>
  <si>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</si>
  <si>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</si>
  <si>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</si>
  <si>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</si>
  <si>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</si>
  <si>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</si>
  <si>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</si>
  <si>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</si>
  <si>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</si>
  <si>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</si>
  <si>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</si>
  <si>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</si>
  <si>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</si>
  <si>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</si>
  <si>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</si>
  <si>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</si>
  <si>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</si>
  <si>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</si>
  <si>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</si>
  <si>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</si>
  <si>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</si>
  <si>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</si>
  <si>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</si>
  <si>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</si>
  <si>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</si>
  <si>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</si>
  <si>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</si>
  <si>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</si>
  <si>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</si>
  <si>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</si>
  <si>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</si>
  <si>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</si>
  <si>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</si>
  <si>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</si>
  <si>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</si>
  <si>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</si>
  <si>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</si>
  <si>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</si>
  <si>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</si>
  <si>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</si>
  <si>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</si>
  <si>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</si>
  <si>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</si>
  <si>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</si>
  <si>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</si>
  <si>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</si>
  <si>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</si>
  <si>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</si>
  <si>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</si>
  <si>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</si>
  <si>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</si>
  <si>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</si>
  <si>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</si>
  <si>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</si>
  <si>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</si>
  <si>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</si>
  <si>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</si>
  <si>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</si>
  <si>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</si>
  <si>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</si>
  <si>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</si>
  <si>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</si>
  <si>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</si>
  <si>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</si>
  <si>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</si>
  <si>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</si>
  <si>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</si>
  <si>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</si>
  <si>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</si>
  <si>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</si>
  <si>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</si>
  <si>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</si>
  <si>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</si>
  <si>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</si>
  <si>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</si>
  <si>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</si>
  <si>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</si>
  <si>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</si>
  <si>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</si>
  <si>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</si>
  <si>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</si>
  <si>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</si>
  <si>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</si>
  <si>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</si>
  <si>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</si>
  <si>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</si>
  <si>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</si>
  <si>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</si>
  <si>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</si>
  <si>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</si>
  <si>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</si>
  <si>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</si>
  <si>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</si>
  <si>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</si>
  <si>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</si>
  <si>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</si>
  <si>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</si>
  <si>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</si>
  <si>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</si>
  <si>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</si>
  <si>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</si>
  <si>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</si>
  <si>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</si>
  <si>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</si>
  <si>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</si>
  <si>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</si>
  <si>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</si>
  <si>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</si>
  <si>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</si>
  <si>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</si>
  <si>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</si>
  <si>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</si>
  <si>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</si>
  <si>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</si>
  <si>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</si>
  <si>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</si>
  <si>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</si>
  <si>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</si>
  <si>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</si>
  <si>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</si>
  <si>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</si>
  <si>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</si>
  <si>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</si>
  <si>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</si>
  <si>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</si>
  <si>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</si>
  <si>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</si>
  <si>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</si>
  <si>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</si>
  <si>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</si>
  <si>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</si>
  <si>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</si>
  <si>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</si>
  <si>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</si>
  <si>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</si>
  <si>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</si>
  <si>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</si>
  <si>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</si>
  <si>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</si>
  <si>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</si>
  <si>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</si>
  <si>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</si>
  <si>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</si>
  <si>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</si>
  <si>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</si>
  <si>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</si>
  <si>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</si>
  <si>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</si>
  <si>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</si>
  <si>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</si>
  <si>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</si>
  <si>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</si>
  <si>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</si>
  <si>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</si>
  <si>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</si>
  <si>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</si>
  <si>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</si>
  <si>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</si>
  <si>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</si>
  <si>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</si>
  <si>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</si>
  <si>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</si>
  <si>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</si>
  <si>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</si>
  <si>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</si>
  <si>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</si>
  <si>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</si>
  <si>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</si>
  <si>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</si>
  <si>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</si>
  <si>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</si>
  <si>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</si>
  <si>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</si>
  <si>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</si>
  <si>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</si>
  <si>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</si>
  <si>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</si>
  <si>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</si>
  <si>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</si>
  <si>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</si>
  <si>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</si>
  <si>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</si>
  <si>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</si>
  <si>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</si>
  <si>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</si>
  <si>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</si>
  <si>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</si>
  <si>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</si>
  <si>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</si>
  <si>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</si>
  <si>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</si>
  <si>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</si>
  <si>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</si>
  <si>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</si>
  <si>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</si>
  <si>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</si>
  <si>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</si>
  <si>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</si>
  <si>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</si>
  <si>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</si>
  <si>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</si>
  <si>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</si>
  <si>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</si>
  <si>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</si>
  <si>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</si>
  <si>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</si>
  <si>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</si>
  <si>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</si>
  <si>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</si>
  <si>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</si>
  <si>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</si>
  <si>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</si>
  <si>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</si>
  <si>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</si>
  <si>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</si>
  <si>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</si>
  <si>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</si>
  <si>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</si>
  <si>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</si>
  <si>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</si>
  <si>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</si>
  <si>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</si>
  <si>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</si>
  <si>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</si>
  <si>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</si>
  <si>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</si>
  <si>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</si>
  <si>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</si>
  <si>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</si>
  <si>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</si>
  <si>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</si>
  <si>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</si>
  <si>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</si>
  <si>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</si>
  <si>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</si>
  <si>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</si>
  <si>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</si>
  <si>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</si>
  <si>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</si>
  <si>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</si>
  <si>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</si>
  <si>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</si>
  <si>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</si>
  <si>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</si>
  <si>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</si>
  <si>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</si>
  <si>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</si>
  <si>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</si>
  <si>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</si>
  <si>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</si>
  <si>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</si>
  <si>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</si>
  <si>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</si>
  <si>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</si>
  <si>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</si>
  <si>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</si>
  <si>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</si>
  <si>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</si>
  <si>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</si>
  <si>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</si>
  <si>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</si>
  <si>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</si>
  <si>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</si>
  <si>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</si>
  <si>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</si>
  <si>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</si>
  <si>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</si>
  <si>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</si>
  <si>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</si>
  <si>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</si>
  <si>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</si>
  <si>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</si>
  <si>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</si>
  <si>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</si>
  <si>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</si>
  <si>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</si>
  <si>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</si>
  <si>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</si>
  <si>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</si>
  <si>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</si>
  <si>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</si>
  <si>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</si>
  <si>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</si>
  <si>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</si>
  <si>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</si>
  <si>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</si>
  <si>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</si>
  <si>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</si>
  <si>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</si>
  <si>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</si>
  <si>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</si>
  <si>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</si>
  <si>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</si>
  <si>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</si>
  <si>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</si>
  <si>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</si>
  <si>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</si>
  <si>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</si>
  <si>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</si>
  <si>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</si>
  <si>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</si>
  <si>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</si>
  <si>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</si>
  <si>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</si>
  <si>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</si>
  <si>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</si>
  <si>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</si>
  <si>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</si>
  <si>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</si>
  <si>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</si>
  <si>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</si>
  <si>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</si>
  <si>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</si>
  <si>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</si>
  <si>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</si>
  <si>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</si>
  <si>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</si>
  <si>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</si>
  <si>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</si>
  <si>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</si>
  <si>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</si>
  <si>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</si>
  <si>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</si>
  <si>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</si>
  <si>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</si>
  <si>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</si>
  <si>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</si>
  <si>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</si>
  <si>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</si>
  <si>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</si>
  <si>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</si>
  <si>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</si>
  <si>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</si>
  <si>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</si>
  <si>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</si>
  <si>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</si>
  <si>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</si>
  <si>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</si>
  <si>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</si>
  <si>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</si>
  <si>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</si>
  <si>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</si>
  <si>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</si>
  <si>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</si>
  <si>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</si>
  <si>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</si>
  <si>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</si>
  <si>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</si>
  <si>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</si>
  <si>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</si>
  <si>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</si>
  <si>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</si>
  <si>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</si>
  <si>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</si>
  <si>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</si>
  <si>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</si>
  <si>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</si>
  <si>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</si>
  <si>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</si>
  <si>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</si>
  <si>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</si>
  <si>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</si>
  <si>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</si>
  <si>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</si>
  <si>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</si>
  <si>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</si>
  <si>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</si>
  <si>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</si>
  <si>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</si>
  <si>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</si>
  <si>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</si>
  <si>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</si>
  <si>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</si>
  <si>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</si>
  <si>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</si>
  <si>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</si>
  <si>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</si>
  <si>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</si>
  <si>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</si>
  <si>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</si>
  <si>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</si>
  <si>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</si>
  <si>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</si>
  <si>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</si>
  <si>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</si>
  <si>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</si>
  <si>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</si>
  <si>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</si>
  <si>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</si>
  <si>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</si>
  <si>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</si>
  <si>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</si>
  <si>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</si>
  <si>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</si>
  <si>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</si>
  <si>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</si>
  <si>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</si>
  <si>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</si>
  <si>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</si>
  <si>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</si>
  <si>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</si>
  <si>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</si>
  <si>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</si>
  <si>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</si>
  <si>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</si>
  <si>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</si>
  <si>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</si>
  <si>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</si>
  <si>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</si>
  <si>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</si>
  <si>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</si>
  <si>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</si>
  <si>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</si>
  <si>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</si>
  <si>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</si>
  <si>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</si>
  <si>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</si>
  <si>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</si>
  <si>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</si>
  <si>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</si>
  <si>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</si>
  <si>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</si>
  <si>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</si>
  <si>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</si>
  <si>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</si>
  <si>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</si>
  <si>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</si>
  <si>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</si>
  <si>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</si>
  <si>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</si>
  <si>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</si>
  <si>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</si>
  <si>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</si>
  <si>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</si>
  <si>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</si>
  <si>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</si>
  <si>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</si>
  <si>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</si>
  <si>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</si>
  <si>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</si>
  <si>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</si>
  <si>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</si>
  <si>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</si>
  <si>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</si>
  <si>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</si>
  <si>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</si>
  <si>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</si>
  <si>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</si>
  <si>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</si>
  <si>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</si>
  <si>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</si>
  <si>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</si>
  <si>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</si>
  <si>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</si>
  <si>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</si>
  <si>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</si>
  <si>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</si>
  <si>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</si>
  <si>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</si>
  <si>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</si>
  <si>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</si>
  <si>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</si>
  <si>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</si>
  <si>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</si>
  <si>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</si>
  <si>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</si>
  <si>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</si>
  <si>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</si>
  <si>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</si>
  <si>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</si>
  <si>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</si>
  <si>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</si>
  <si>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</si>
  <si>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</si>
  <si>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</si>
  <si>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</si>
  <si>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</si>
  <si>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</si>
  <si>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</si>
  <si>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</si>
  <si>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</si>
  <si>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</si>
  <si>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</si>
  <si>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</si>
  <si>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</si>
  <si>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</si>
  <si>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</si>
  <si>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</si>
  <si>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</si>
  <si>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</si>
  <si>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</si>
  <si>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</si>
  <si>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</si>
  <si>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</si>
  <si>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</si>
  <si>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</si>
  <si>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</si>
  <si>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</si>
  <si>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</si>
  <si>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</si>
  <si>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</si>
  <si>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</si>
  <si>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</si>
  <si>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</si>
  <si>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</si>
  <si>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</si>
  <si>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</si>
  <si>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</si>
  <si>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</si>
  <si>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</si>
  <si>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</si>
  <si>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</si>
  <si>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</si>
  <si>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</si>
  <si>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</si>
  <si>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</si>
  <si>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</si>
  <si>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</si>
  <si>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</si>
  <si>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</si>
  <si>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</si>
  <si>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</si>
  <si>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</si>
  <si>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</si>
  <si>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</si>
  <si>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</si>
  <si>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</si>
  <si>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</si>
  <si>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</si>
  <si>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</si>
  <si>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</si>
  <si>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</si>
  <si>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</si>
  <si>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</si>
  <si>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</si>
  <si>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</si>
  <si>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</si>
  <si>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</si>
  <si>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</si>
  <si>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</si>
  <si>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</si>
  <si>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</si>
  <si>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</si>
  <si>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</si>
  <si>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</si>
  <si>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</si>
  <si>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</si>
  <si>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</si>
  <si>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</si>
  <si>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</si>
  <si>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</si>
  <si>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</si>
  <si>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</si>
  <si>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</si>
  <si>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</si>
  <si>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</si>
  <si>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</si>
  <si>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</si>
  <si>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</si>
  <si>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</si>
  <si>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</si>
  <si>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</si>
  <si>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</si>
  <si>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</si>
  <si>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</si>
  <si>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</si>
  <si>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</si>
  <si>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</si>
  <si>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</si>
  <si>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</si>
  <si>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</si>
  <si>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</si>
  <si>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</si>
  <si>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</si>
  <si>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</si>
  <si>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</si>
  <si>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</si>
  <si>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</si>
  <si>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</si>
  <si>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</si>
  <si>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</si>
  <si>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</si>
  <si>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</si>
  <si>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</si>
  <si>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</si>
  <si>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</si>
  <si>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</si>
  <si>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</si>
  <si>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</si>
  <si>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</si>
  <si>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</si>
  <si>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</si>
  <si>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</si>
  <si>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</si>
  <si>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</si>
  <si>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</si>
  <si>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</si>
  <si>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</si>
  <si>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</si>
  <si>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</si>
  <si>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</si>
  <si>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</si>
  <si>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</si>
  <si>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</si>
  <si>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</si>
  <si>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</si>
  <si>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</si>
  <si>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</si>
  <si>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</si>
  <si>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</si>
  <si>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</si>
  <si>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</si>
  <si>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</si>
  <si>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</si>
  <si>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</si>
  <si>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</si>
  <si>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</si>
  <si>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</si>
  <si>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</si>
  <si>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</si>
  <si>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</si>
  <si>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</si>
  <si>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</si>
  <si>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</si>
  <si>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</si>
  <si>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</si>
  <si>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</si>
  <si>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</si>
  <si>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</si>
  <si>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</si>
  <si>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</si>
  <si>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</si>
  <si>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</si>
  <si>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</si>
  <si>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</si>
  <si>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</si>
  <si>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</si>
  <si>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</si>
  <si>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</si>
  <si>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</si>
  <si>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</si>
  <si>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</si>
  <si>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</si>
  <si>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</si>
  <si>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</si>
  <si>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</si>
  <si>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</si>
  <si>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</si>
  <si>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</si>
  <si>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</si>
  <si>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</si>
  <si>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</si>
  <si>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</si>
  <si>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</si>
  <si>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</si>
  <si>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</si>
  <si>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</si>
  <si>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</si>
  <si>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</si>
  <si>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</si>
  <si>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</si>
  <si>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</si>
  <si>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</si>
  <si>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</si>
  <si>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</si>
  <si>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</si>
  <si>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</si>
  <si>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</si>
  <si>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</si>
  <si>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</si>
  <si>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</si>
  <si>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</si>
  <si>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</si>
  <si>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</si>
  <si>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</si>
  <si>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</si>
  <si>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</si>
  <si>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</si>
  <si>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</si>
  <si>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</si>
  <si>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</si>
  <si>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</si>
  <si>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</si>
  <si>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</si>
  <si>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</si>
  <si>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</si>
  <si>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</si>
  <si>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</si>
  <si>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</si>
  <si>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</si>
  <si>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</si>
  <si>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</si>
  <si>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</si>
  <si>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</si>
  <si>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</si>
  <si>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</si>
  <si>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</si>
  <si>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</si>
  <si>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</si>
  <si>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</si>
  <si>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</si>
  <si>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</si>
  <si>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</si>
  <si>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</si>
  <si>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</si>
  <si>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</si>
  <si>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</si>
  <si>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</si>
  <si>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</si>
  <si>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</si>
  <si>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</si>
  <si>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</si>
  <si>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</si>
  <si>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</si>
  <si>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</si>
  <si>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</si>
  <si>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</si>
  <si>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</si>
  <si>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</si>
  <si>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</si>
  <si>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</si>
  <si>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</si>
  <si>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</si>
  <si>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</si>
  <si>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</si>
  <si>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</si>
  <si>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</si>
  <si>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</si>
  <si>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</si>
  <si>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</si>
  <si>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</si>
  <si>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</si>
  <si>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</si>
  <si>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</si>
  <si>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</si>
  <si>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</si>
  <si>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</si>
  <si>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</si>
  <si>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</si>
  <si>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</si>
  <si>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</si>
  <si>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</si>
  <si>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</si>
  <si>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</si>
  <si>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</si>
  <si>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</si>
  <si>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</si>
  <si>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</si>
  <si>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</si>
  <si>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</si>
  <si>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</si>
  <si>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</si>
  <si>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</si>
  <si>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</si>
  <si>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</si>
  <si>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</si>
  <si>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</si>
  <si>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</si>
  <si>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</si>
  <si>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</si>
  <si>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</si>
  <si>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</si>
  <si>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</si>
  <si>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</si>
  <si>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</si>
  <si>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</si>
  <si>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</si>
  <si>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</si>
  <si>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</si>
  <si>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</si>
  <si>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</si>
  <si>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</si>
  <si>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</si>
  <si>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</si>
  <si>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</si>
  <si>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</si>
  <si>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</si>
  <si>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</si>
  <si>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</si>
  <si>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</si>
  <si>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</si>
  <si>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</si>
  <si>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</si>
  <si>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</si>
  <si>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</si>
  <si>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</si>
  <si>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</si>
  <si>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</si>
  <si>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</si>
  <si>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</si>
  <si>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</si>
  <si>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</si>
  <si>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</si>
  <si>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</si>
  <si>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</si>
  <si>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</si>
  <si>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</si>
  <si>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</si>
  <si>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</si>
  <si>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</si>
  <si>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</si>
  <si>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</si>
  <si>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</si>
  <si>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</si>
  <si>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</si>
  <si>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</si>
  <si>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</si>
  <si>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</si>
  <si>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</si>
  <si>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</si>
  <si>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</si>
  <si>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</si>
  <si>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</si>
  <si>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</si>
  <si>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</si>
  <si>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</si>
  <si>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</si>
  <si>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</si>
  <si>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</si>
  <si>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</si>
  <si>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</si>
  <si>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</si>
  <si>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</si>
  <si>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</si>
  <si>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</si>
  <si>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</si>
  <si>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</si>
  <si>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</si>
  <si>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</si>
  <si>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</si>
  <si>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</si>
  <si>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</si>
  <si>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</si>
  <si>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</si>
  <si>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</si>
  <si>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</si>
  <si>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</si>
  <si>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</si>
  <si>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</si>
  <si>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</si>
  <si>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</si>
  <si>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</si>
  <si>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</si>
  <si>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</si>
  <si>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</si>
  <si>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</si>
  <si>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</si>
  <si>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</si>
  <si>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</si>
  <si>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</si>
  <si>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</si>
  <si>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</si>
  <si>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</si>
  <si>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</si>
  <si>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</si>
  <si>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</si>
  <si>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</si>
  <si>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</si>
  <si>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</si>
  <si>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</si>
  <si>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</si>
  <si>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</si>
  <si>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</si>
  <si>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</si>
  <si>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</si>
  <si>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</si>
  <si>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</si>
  <si>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</si>
  <si>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</si>
  <si>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</si>
  <si>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</si>
  <si>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</si>
  <si>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</si>
  <si>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</si>
  <si>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</si>
  <si>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</si>
  <si>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</si>
  <si>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</si>
  <si>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</si>
  <si>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</si>
  <si>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</si>
  <si>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</si>
  <si>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</si>
  <si>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</si>
  <si>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</si>
  <si>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</si>
  <si>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</si>
  <si>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</si>
  <si>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</si>
  <si>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</si>
  <si>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</si>
  <si>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</si>
  <si>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</si>
  <si>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</si>
  <si>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</si>
  <si>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</si>
  <si>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</si>
  <si>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</si>
  <si>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</si>
  <si>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</si>
  <si>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</si>
  <si>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</si>
  <si>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</si>
  <si>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</si>
  <si>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</si>
  <si>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</si>
  <si>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</si>
  <si>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</si>
  <si>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</si>
  <si>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</si>
  <si>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</si>
  <si>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</si>
  <si>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</si>
  <si>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</si>
  <si>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</si>
  <si>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</si>
  <si>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</si>
  <si>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</si>
  <si>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</si>
  <si>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</si>
  <si>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</si>
  <si>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</si>
  <si>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</si>
  <si>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</si>
  <si>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</si>
  <si>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</si>
  <si>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</si>
  <si>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</si>
  <si>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</si>
  <si>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</si>
  <si>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</si>
  <si>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</si>
  <si>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</si>
  <si>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</si>
  <si>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</si>
  <si>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</si>
  <si>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</si>
  <si>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</si>
  <si>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</si>
  <si>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</si>
  <si>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</si>
  <si>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</si>
  <si>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</si>
  <si>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</si>
  <si>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</si>
  <si>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</si>
  <si>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</si>
  <si>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</si>
  <si>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</si>
  <si>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</si>
  <si>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</si>
  <si>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</si>
  <si>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</si>
  <si>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</si>
  <si>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</si>
  <si>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</si>
  <si>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</si>
  <si>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</si>
  <si>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</si>
  <si>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</si>
  <si>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</si>
  <si>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</si>
  <si>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</si>
  <si>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</si>
  <si>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</si>
  <si>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</si>
  <si>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</si>
  <si>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</si>
  <si>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</si>
  <si>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</si>
  <si>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</si>
  <si>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</si>
  <si>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</si>
  <si>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</si>
  <si>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</si>
  <si>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</si>
  <si>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</si>
  <si>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</si>
  <si>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</si>
  <si>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</si>
  <si>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</si>
  <si>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</si>
  <si>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</si>
  <si>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</si>
  <si>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</si>
  <si>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</si>
  <si>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</si>
  <si>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</si>
  <si>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</si>
  <si>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</si>
  <si>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</si>
  <si>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</si>
  <si>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</si>
  <si>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</si>
  <si>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</si>
  <si>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</si>
  <si>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</si>
  <si>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</si>
  <si>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</si>
  <si>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</si>
  <si>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</si>
  <si>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</si>
  <si>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</si>
  <si>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</si>
  <si>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</si>
  <si>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</si>
  <si>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</si>
  <si>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</si>
  <si>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</si>
  <si>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</si>
  <si>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</si>
  <si>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</si>
  <si>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</si>
  <si>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</si>
  <si>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</si>
  <si>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</si>
  <si>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</si>
  <si>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</si>
  <si>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</si>
  <si>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</si>
  <si>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</si>
  <si>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</si>
  <si>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</si>
  <si>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</si>
  <si>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</si>
  <si>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</si>
  <si>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</si>
  <si>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</si>
  <si>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</si>
  <si>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</si>
  <si>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</si>
  <si>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</si>
  <si>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</si>
  <si>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</si>
  <si>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</si>
  <si>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</si>
  <si>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</si>
  <si>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</si>
  <si>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</si>
  <si>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</si>
  <si>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</si>
  <si>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</si>
  <si>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</si>
  <si>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</si>
  <si>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</si>
  <si>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</si>
  <si>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</si>
  <si>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</si>
  <si>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</si>
  <si>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</si>
  <si>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</si>
  <si>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</si>
  <si>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</si>
  <si>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</si>
  <si>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</si>
  <si>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</si>
  <si>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</si>
  <si>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</si>
  <si>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</si>
  <si>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</si>
  <si>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</si>
  <si>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</si>
  <si>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</si>
  <si>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</si>
  <si>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</si>
  <si>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</si>
  <si>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</si>
  <si>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</si>
  <si>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</si>
  <si>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</si>
  <si>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</si>
  <si>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</si>
  <si>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</si>
  <si>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</si>
  <si>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</si>
  <si>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</si>
  <si>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</si>
  <si>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</si>
  <si>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</si>
  <si>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</si>
  <si>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</si>
  <si>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</si>
  <si>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</si>
  <si>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</si>
  <si>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</si>
  <si>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</si>
  <si>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</si>
  <si>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</si>
  <si>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</si>
  <si>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</si>
  <si>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</si>
  <si>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</si>
  <si>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</si>
  <si>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</si>
  <si>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</si>
  <si>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</si>
  <si>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</si>
  <si>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</si>
  <si>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</si>
  <si>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</si>
  <si>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</si>
  <si>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</si>
  <si>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</si>
  <si>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</si>
  <si>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</si>
  <si>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</si>
  <si>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</si>
  <si>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</si>
  <si>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</si>
  <si>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</si>
  <si>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</si>
  <si>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</si>
  <si>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</si>
  <si>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</si>
  <si>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</si>
  <si>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</si>
  <si>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</si>
  <si>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</si>
  <si>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</si>
  <si>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</si>
  <si>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</si>
  <si>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</si>
  <si>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</si>
  <si>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</si>
  <si>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</si>
  <si>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</si>
  <si>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</si>
  <si>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</si>
  <si>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</si>
  <si>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</si>
  <si>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</si>
  <si>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</si>
  <si>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</si>
  <si>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</si>
  <si>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</si>
  <si>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</si>
  <si>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</si>
  <si>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</si>
  <si>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</si>
  <si>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</si>
  <si>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</si>
  <si>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</si>
  <si>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</si>
  <si>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</si>
  <si>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</si>
  <si>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</si>
  <si>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</si>
  <si>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</si>
  <si>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</si>
  <si>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</si>
  <si>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</si>
  <si>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</si>
  <si>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</si>
  <si>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</si>
  <si>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</si>
  <si>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</si>
  <si>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</si>
  <si>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</si>
  <si>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</si>
  <si>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</si>
  <si>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</si>
  <si>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</si>
  <si>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</si>
  <si>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</si>
  <si>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</si>
  <si>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</si>
  <si>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</si>
  <si>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</si>
  <si>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</si>
  <si>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</si>
  <si>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</si>
  <si>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</si>
  <si>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</si>
  <si>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</si>
  <si>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</si>
  <si>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</si>
  <si>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</si>
  <si>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</si>
  <si>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</si>
  <si>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</si>
  <si>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</si>
  <si>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</si>
  <si>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</si>
  <si>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</si>
  <si>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</si>
  <si>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</si>
  <si>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</si>
  <si>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</si>
  <si>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</si>
  <si>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</si>
  <si>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</si>
  <si>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</si>
  <si>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</si>
  <si>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</si>
  <si>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</si>
  <si>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</si>
  <si>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</si>
  <si>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</si>
  <si>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</si>
  <si>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</si>
  <si>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</si>
  <si>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</si>
  <si>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</si>
  <si>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</si>
  <si>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</si>
  <si>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</si>
  <si>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</si>
  <si>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</si>
  <si>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</si>
  <si>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</si>
  <si>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</si>
  <si>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</si>
  <si>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</si>
  <si>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</si>
  <si>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</si>
  <si>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</si>
  <si>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</si>
  <si>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</si>
  <si>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</si>
  <si>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</si>
  <si>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</si>
  <si>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</si>
  <si>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</si>
  <si>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</si>
  <si>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</si>
  <si>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</si>
  <si>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</si>
  <si>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</si>
  <si>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</si>
  <si>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</si>
  <si>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</si>
  <si>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</si>
  <si>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</si>
  <si>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</si>
  <si>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</si>
  <si>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</si>
  <si>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</si>
  <si>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</si>
  <si>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</si>
  <si>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</si>
  <si>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</si>
  <si>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</si>
  <si>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</si>
  <si>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</si>
  <si>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</si>
  <si>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</si>
  <si>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</si>
  <si>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</si>
  <si>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</si>
  <si>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</si>
  <si>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</si>
  <si>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</si>
  <si>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</si>
  <si>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</si>
  <si>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</si>
  <si>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</si>
  <si>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</si>
  <si>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</si>
  <si>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</si>
  <si>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</si>
  <si>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</si>
  <si>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</si>
  <si>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</si>
  <si>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</si>
  <si>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</si>
  <si>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</si>
  <si>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</si>
  <si>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</si>
  <si>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</si>
  <si>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</si>
  <si>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</si>
  <si>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</si>
  <si>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</si>
  <si>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</si>
  <si>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</si>
  <si>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</si>
  <si>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</si>
  <si>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</si>
  <si>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</si>
  <si>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</si>
  <si>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</si>
  <si>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</si>
  <si>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</si>
  <si>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</si>
  <si>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</si>
  <si>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</si>
  <si>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</si>
  <si>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</si>
  <si>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</si>
  <si>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</si>
  <si>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</si>
  <si>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</si>
  <si>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</si>
  <si>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</si>
  <si>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</si>
  <si>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</si>
  <si>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</si>
  <si>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</si>
  <si>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</si>
  <si>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</si>
  <si>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</si>
  <si>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</si>
  <si>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</si>
  <si>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</si>
  <si>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</si>
  <si>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</si>
  <si>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</si>
  <si>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</si>
  <si>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</si>
  <si>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</si>
  <si>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</si>
  <si>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</si>
  <si>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</si>
  <si>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</si>
  <si>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</si>
  <si>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</si>
  <si>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</si>
  <si>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</si>
  <si>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</si>
  <si>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</si>
  <si>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</si>
  <si>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</si>
  <si>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</si>
  <si>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</si>
  <si>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</si>
  <si>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</si>
  <si>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</si>
  <si>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</si>
  <si>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</si>
  <si>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</si>
  <si>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</si>
  <si>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</si>
  <si>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</si>
  <si>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</si>
  <si>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</si>
  <si>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</si>
  <si>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</si>
  <si>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</si>
  <si>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</si>
  <si>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</si>
  <si>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</si>
  <si>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</si>
  <si>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</si>
  <si>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</si>
  <si>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</si>
  <si>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</si>
  <si>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</si>
  <si>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</si>
  <si>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</si>
  <si>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</si>
  <si>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</si>
  <si>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</si>
  <si>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</si>
  <si>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</si>
  <si>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</si>
  <si>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</si>
  <si>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</si>
  <si>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</si>
  <si>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</si>
  <si>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</si>
  <si>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</si>
  <si>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</si>
  <si>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</si>
  <si>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</si>
  <si>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</si>
  <si>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</si>
  <si>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</si>
  <si>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</si>
  <si>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</si>
  <si>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</si>
  <si>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</si>
  <si>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</si>
  <si>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</si>
  <si>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</si>
  <si>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</si>
  <si>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</si>
  <si>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</si>
  <si>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</si>
  <si>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</si>
  <si>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</si>
  <si>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</si>
  <si>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</si>
  <si>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</si>
  <si>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</si>
  <si>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</si>
  <si>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</si>
  <si>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</si>
  <si>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</si>
  <si>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</si>
  <si>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</si>
  <si>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</si>
  <si>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</si>
  <si>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</si>
  <si>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</si>
  <si>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</si>
  <si>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</si>
  <si>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</si>
  <si>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</si>
  <si>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</si>
  <si>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</si>
  <si>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</si>
  <si>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</si>
  <si>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</si>
  <si>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</si>
  <si>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</si>
  <si>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</si>
  <si>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</si>
  <si>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</si>
  <si>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</si>
  <si>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</si>
  <si>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</si>
  <si>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</si>
  <si>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</si>
  <si>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</si>
  <si>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</si>
  <si>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</si>
  <si>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</si>
  <si>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</si>
  <si>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</si>
  <si>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</si>
  <si>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</si>
  <si>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</si>
  <si>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</si>
  <si>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</si>
  <si>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</si>
  <si>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</si>
  <si>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</si>
  <si>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</si>
  <si>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</si>
  <si>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</si>
  <si>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</si>
  <si>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</si>
  <si>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</si>
  <si>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</si>
  <si>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</si>
  <si>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</si>
  <si>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</si>
  <si>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</si>
  <si>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</si>
  <si>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</si>
  <si>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</si>
  <si>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</si>
  <si>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</si>
  <si>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</si>
  <si>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</si>
  <si>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</si>
  <si>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</si>
  <si>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</si>
  <si>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</si>
  <si>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</si>
  <si>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</si>
  <si>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</si>
  <si>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</si>
  <si>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</si>
  <si>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</si>
  <si>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</si>
  <si>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</si>
  <si>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</si>
  <si>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</si>
  <si>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</si>
  <si>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</si>
  <si>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</si>
  <si>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</si>
  <si>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</si>
  <si>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</si>
  <si>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</si>
  <si>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</si>
  <si>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</si>
  <si>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</si>
  <si>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</si>
  <si>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</si>
  <si>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</si>
  <si>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</si>
  <si>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</si>
  <si>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</si>
  <si>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</si>
  <si>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</si>
  <si>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</si>
  <si>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</si>
  <si>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</si>
  <si>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</si>
  <si>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</si>
  <si>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</si>
  <si>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</si>
  <si>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</si>
  <si>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</si>
  <si>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</si>
  <si>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</si>
  <si>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</si>
  <si>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</si>
  <si>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</si>
  <si>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</si>
  <si>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</si>
  <si>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</si>
  <si>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</si>
  <si>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</si>
  <si>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</si>
  <si>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</si>
  <si>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</si>
  <si>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</si>
  <si>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</si>
  <si>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</si>
  <si>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</si>
  <si>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</si>
  <si>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</si>
  <si>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</si>
  <si>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</si>
  <si>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</si>
  <si>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</si>
  <si>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</si>
  <si>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</si>
  <si>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</si>
  <si>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</si>
  <si>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</si>
  <si>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</si>
  <si>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</si>
  <si>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</si>
  <si>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</si>
  <si>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</si>
  <si>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</si>
  <si>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</si>
  <si>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</si>
  <si>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</si>
  <si>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</si>
  <si>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</si>
  <si>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</si>
  <si>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</si>
  <si>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</si>
  <si>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</si>
  <si>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</si>
  <si>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</si>
  <si>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</si>
  <si>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</si>
  <si>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</si>
  <si>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</si>
  <si>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</si>
  <si>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</si>
  <si>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</si>
  <si>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</si>
  <si>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</si>
  <si>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</si>
  <si>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</si>
  <si>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</si>
  <si>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</si>
  <si>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</si>
  <si>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</si>
  <si>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</si>
  <si>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</si>
  <si>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</si>
  <si>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</si>
  <si>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</si>
  <si>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</si>
  <si>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</si>
  <si>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</si>
  <si>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</si>
  <si>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</si>
  <si>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</si>
  <si>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</si>
  <si>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</si>
  <si>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</si>
  <si>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</si>
  <si>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</si>
  <si>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</si>
  <si>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</si>
  <si>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</si>
  <si>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</si>
  <si>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</si>
  <si>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</si>
  <si>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</si>
  <si>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</si>
  <si>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</si>
  <si>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</si>
  <si>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</si>
  <si>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</si>
  <si>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</si>
  <si>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</si>
  <si>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</si>
  <si>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</si>
  <si>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</si>
  <si>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</si>
  <si>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</si>
  <si>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</si>
  <si>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</si>
  <si>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</si>
  <si>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</si>
  <si>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</si>
  <si>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</si>
  <si>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</si>
  <si>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</si>
  <si>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</si>
  <si>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</si>
  <si>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</si>
  <si>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</si>
  <si>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</si>
  <si>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</si>
  <si>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</si>
  <si>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</si>
  <si>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</si>
  <si>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</si>
  <si>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</si>
  <si>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</si>
  <si>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</si>
  <si>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</si>
  <si>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</si>
  <si>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</si>
  <si>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</si>
  <si>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</si>
  <si>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</si>
  <si>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</si>
  <si>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</si>
  <si>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</si>
  <si>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</si>
  <si>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</si>
  <si>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</si>
  <si>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</si>
  <si>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</si>
  <si>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</si>
  <si>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</si>
  <si>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</si>
  <si>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</si>
  <si>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</si>
  <si>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</si>
  <si>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</si>
  <si>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</si>
  <si>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</si>
  <si>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</si>
  <si>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</si>
  <si>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</si>
  <si>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</si>
  <si>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</si>
  <si>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</si>
  <si>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</si>
  <si>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</si>
  <si>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</si>
  <si>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</si>
  <si>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</si>
  <si>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</si>
  <si>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</si>
  <si>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</si>
  <si>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</si>
  <si>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</si>
  <si>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</si>
  <si>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</si>
  <si>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</si>
  <si>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</si>
  <si>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</si>
  <si>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</si>
  <si>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</si>
  <si>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</si>
  <si>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</si>
  <si>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</si>
  <si>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</si>
  <si>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</si>
  <si>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</si>
  <si>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</si>
  <si>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</si>
  <si>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</si>
  <si>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</si>
  <si>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</si>
  <si>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</si>
  <si>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</si>
  <si>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</si>
  <si>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</si>
  <si>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</si>
  <si>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</si>
  <si>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</si>
  <si>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</si>
  <si>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</si>
  <si>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</si>
  <si>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</si>
  <si>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</si>
  <si>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</si>
  <si>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</si>
  <si>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</si>
  <si>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</si>
  <si>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</si>
  <si>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</si>
  <si>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</si>
  <si>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</si>
  <si>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</si>
  <si>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</si>
  <si>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</si>
  <si>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</si>
  <si>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</si>
  <si>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</si>
  <si>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</si>
  <si>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</si>
  <si>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</si>
  <si>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</si>
  <si>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</si>
  <si>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</si>
  <si>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</si>
  <si>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</si>
  <si>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</si>
  <si>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</si>
  <si>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</si>
  <si>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</si>
  <si>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</si>
  <si>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</si>
  <si>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</si>
  <si>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</si>
  <si>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</si>
  <si>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</si>
  <si>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</si>
  <si>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</si>
  <si>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</si>
  <si>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</si>
  <si>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</si>
  <si>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</si>
  <si>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</si>
  <si>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</si>
  <si>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</si>
  <si>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</si>
  <si>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</si>
  <si>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</si>
  <si>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</si>
  <si>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</si>
  <si>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</si>
  <si>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</si>
  <si>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</si>
  <si>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</si>
  <si>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</si>
  <si>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</si>
  <si>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</si>
  <si>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</si>
  <si>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</si>
  <si>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</si>
  <si>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</si>
  <si>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</si>
  <si>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</si>
  <si>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</si>
  <si>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</si>
  <si>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</si>
  <si>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</si>
  <si>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</si>
  <si>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</si>
  <si>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</si>
  <si>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</si>
  <si>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</si>
  <si>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</si>
  <si>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</si>
  <si>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</si>
  <si>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</si>
  <si>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</si>
  <si>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</si>
  <si>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</si>
  <si>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</si>
  <si>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</si>
  <si>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</si>
  <si>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</si>
  <si>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</si>
  <si>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</si>
  <si>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</si>
  <si>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</si>
  <si>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</si>
  <si>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</si>
  <si>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</si>
  <si>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</si>
  <si>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</si>
  <si>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</si>
  <si>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</si>
  <si>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</si>
  <si>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</si>
  <si>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</si>
  <si>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</si>
  <si>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</si>
  <si>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</si>
  <si>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</si>
  <si>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</si>
  <si>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</si>
  <si>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</si>
  <si>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</si>
  <si>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</si>
  <si>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</si>
  <si>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</si>
  <si>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</si>
  <si>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</si>
  <si>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</si>
  <si>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</si>
  <si>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</si>
  <si>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</si>
  <si>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</si>
  <si>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</si>
  <si>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</si>
  <si>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</si>
  <si>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</si>
  <si>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</si>
  <si>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</si>
  <si>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</si>
  <si>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</si>
  <si>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</si>
  <si>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</si>
  <si>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</si>
  <si>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</si>
  <si>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</si>
  <si>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</si>
  <si>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</si>
  <si>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</si>
  <si>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</si>
  <si>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</si>
  <si>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</si>
  <si>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</si>
  <si>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</si>
  <si>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</si>
  <si>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</si>
  <si>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</si>
  <si>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</si>
  <si>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</si>
  <si>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</si>
  <si>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</si>
  <si>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</si>
  <si>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</si>
  <si>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</si>
  <si>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</si>
  <si>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</si>
  <si>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</si>
  <si>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</si>
  <si>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</si>
  <si>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</si>
  <si>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</si>
  <si>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</si>
  <si>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</si>
  <si>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</si>
  <si>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</si>
  <si>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</si>
  <si>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</si>
  <si>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</si>
  <si>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</si>
  <si>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</si>
  <si>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</si>
  <si>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</si>
  <si>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</si>
  <si>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</si>
  <si>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</si>
  <si>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</si>
  <si>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</si>
  <si>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</si>
  <si>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</si>
  <si>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</si>
  <si>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</si>
  <si>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</si>
  <si>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</si>
  <si>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</si>
  <si>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</si>
  <si>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</si>
  <si>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</si>
  <si>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</si>
  <si>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</si>
  <si>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</si>
  <si>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</si>
  <si>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</si>
  <si>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</si>
  <si>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</si>
  <si>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</si>
  <si>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</si>
  <si>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</si>
  <si>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</si>
  <si>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</si>
  <si>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</si>
  <si>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</si>
  <si>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</si>
  <si>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</si>
  <si>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</si>
  <si>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</si>
  <si>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</si>
  <si>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</si>
  <si>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</si>
  <si>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</si>
  <si>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</si>
  <si>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</si>
  <si>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</si>
  <si>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</si>
  <si>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</si>
  <si>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</si>
  <si>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</si>
  <si>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</si>
  <si>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</si>
  <si>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</si>
  <si>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</si>
  <si>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</si>
  <si>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</si>
  <si>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</si>
  <si>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</si>
  <si>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</si>
  <si>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</si>
  <si>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</si>
  <si>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</si>
  <si>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</si>
  <si>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</si>
  <si>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</si>
  <si>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</si>
  <si>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</si>
  <si>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</si>
  <si>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</si>
  <si>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</si>
  <si>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</si>
  <si>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</si>
  <si>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</si>
  <si>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</si>
  <si>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</si>
  <si>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</si>
  <si>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</si>
  <si>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</si>
  <si>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</si>
  <si>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</si>
  <si>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</si>
  <si>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</si>
  <si>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</si>
  <si>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</si>
  <si>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</si>
  <si>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</si>
  <si>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</si>
  <si>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</si>
  <si>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</si>
  <si>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</si>
  <si>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</si>
  <si>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</si>
  <si>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</si>
  <si>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</si>
  <si>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</si>
  <si>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</si>
  <si>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</si>
  <si>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</si>
  <si>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</si>
  <si>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</si>
  <si>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</si>
  <si>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</si>
  <si>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</si>
  <si>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</si>
  <si>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</si>
  <si>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</si>
  <si>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</si>
  <si>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</si>
  <si>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</si>
  <si>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</si>
  <si>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</si>
  <si>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</si>
  <si>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</si>
  <si>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</si>
  <si>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</si>
  <si>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</si>
  <si>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</si>
  <si>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</si>
  <si>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</si>
  <si>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</si>
  <si>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</si>
  <si>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</si>
  <si>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</si>
  <si>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</si>
  <si>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</si>
  <si>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</si>
  <si>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</si>
  <si>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</si>
  <si>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</si>
  <si>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</si>
  <si>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</si>
  <si>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</si>
  <si>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</si>
  <si>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</si>
  <si>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</si>
  <si>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</si>
  <si>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</si>
  <si>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</si>
  <si>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</si>
  <si>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</si>
  <si>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</si>
  <si>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</si>
  <si>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</si>
  <si>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</si>
  <si>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</si>
  <si>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</si>
  <si>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</si>
  <si>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</si>
  <si>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</si>
  <si>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</si>
  <si>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</si>
  <si>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</si>
  <si>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</si>
  <si>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</si>
  <si>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</si>
  <si>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</si>
  <si>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</si>
  <si>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</si>
  <si>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</si>
  <si>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</si>
  <si>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</si>
  <si>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</si>
  <si>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</si>
  <si>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</si>
  <si>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</si>
  <si>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</si>
  <si>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</si>
  <si>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</si>
  <si>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</si>
  <si>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</si>
  <si>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</si>
  <si>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</si>
  <si>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</si>
  <si>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</si>
  <si>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</si>
  <si>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</si>
  <si>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</si>
  <si>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</si>
  <si>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</si>
  <si>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</si>
  <si>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</si>
  <si>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</si>
  <si>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</si>
  <si>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</si>
  <si>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</si>
  <si>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</si>
  <si>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</si>
  <si>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</si>
  <si>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</si>
  <si>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</si>
  <si>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</si>
  <si>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</si>
  <si>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</si>
  <si>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</si>
  <si>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</si>
  <si>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</si>
  <si>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</si>
  <si>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</si>
  <si>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</si>
  <si>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</si>
  <si>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</si>
  <si>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</si>
  <si>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</si>
  <si>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</si>
  <si>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</si>
  <si>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</si>
  <si>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</si>
  <si>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</si>
  <si>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</si>
  <si>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</si>
  <si>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</si>
  <si>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</si>
  <si>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</si>
  <si>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</si>
  <si>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</si>
  <si>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</si>
  <si>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</si>
  <si>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</si>
  <si>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</si>
  <si>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</si>
  <si>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</si>
  <si>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</si>
  <si>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</si>
  <si>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</si>
  <si>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</si>
  <si>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</si>
  <si>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</si>
  <si>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</si>
  <si>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</si>
  <si>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</si>
  <si>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</si>
  <si>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</si>
  <si>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</si>
  <si>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</si>
  <si>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</si>
  <si>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</si>
  <si>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</si>
  <si>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</si>
  <si>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</si>
  <si>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</si>
  <si>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</si>
  <si>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</si>
  <si>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</si>
  <si>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</si>
  <si>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</si>
  <si>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</si>
  <si>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</si>
  <si>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</si>
  <si>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</si>
  <si>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</si>
  <si>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</si>
  <si>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</si>
  <si>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</si>
  <si>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</si>
  <si>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</si>
  <si>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</si>
  <si>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</si>
  <si>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</si>
  <si>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</si>
  <si>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</si>
  <si>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</si>
  <si>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</si>
  <si>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</si>
  <si>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</si>
  <si>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</si>
  <si>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</si>
  <si>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</si>
  <si>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</si>
  <si>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</si>
  <si>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</si>
  <si>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</si>
  <si>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</si>
  <si>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</si>
  <si>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</si>
  <si>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</si>
  <si>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</si>
  <si>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</si>
  <si>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</si>
  <si>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</si>
  <si>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</si>
  <si>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</si>
  <si>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</si>
  <si>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</si>
  <si>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</si>
  <si>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</si>
  <si>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</si>
  <si>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</si>
  <si>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</si>
  <si>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</si>
  <si>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</si>
  <si>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</si>
  <si>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</si>
  <si>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</si>
  <si>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</si>
  <si>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</si>
  <si>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</si>
  <si>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</si>
  <si>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</si>
  <si>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</si>
  <si>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</si>
  <si>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</si>
  <si>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</si>
  <si>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</si>
  <si>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</si>
  <si>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</si>
  <si>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</si>
  <si>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</si>
  <si>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</si>
  <si>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</si>
  <si>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</si>
  <si>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</si>
  <si>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</si>
  <si>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</si>
  <si>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</si>
  <si>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</si>
  <si>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</si>
  <si>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</si>
  <si>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</si>
  <si>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</si>
  <si>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</si>
  <si>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</si>
  <si>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</si>
  <si>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</si>
  <si>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</si>
  <si>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</si>
  <si>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</si>
  <si>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</si>
  <si>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</si>
  <si>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</si>
  <si>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</si>
  <si>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</si>
  <si>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</si>
  <si>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</si>
  <si>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</si>
  <si>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</si>
  <si>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</si>
  <si>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</si>
  <si>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</si>
  <si>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</si>
  <si>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</si>
  <si>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</si>
  <si>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</si>
  <si>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</si>
  <si>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</si>
  <si>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</si>
  <si>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</si>
  <si>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</si>
  <si>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</si>
  <si>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</si>
  <si>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</si>
  <si>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</si>
  <si>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</si>
  <si>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</si>
  <si>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</si>
  <si>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</si>
  <si>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</si>
  <si>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</si>
  <si>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</si>
  <si>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</si>
  <si>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</si>
  <si>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</si>
  <si>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</si>
  <si>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</si>
  <si>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</si>
  <si>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</si>
  <si>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</si>
  <si>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</si>
  <si>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</si>
  <si>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</si>
  <si>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</si>
  <si>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</si>
  <si>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</si>
  <si>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</si>
  <si>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</si>
  <si>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</si>
  <si>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</si>
  <si>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</si>
  <si>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</si>
  <si>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</si>
  <si>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</si>
  <si>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</si>
  <si>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</si>
  <si>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</si>
  <si>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</si>
  <si>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</si>
  <si>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</si>
  <si>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</si>
  <si>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</si>
  <si>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</si>
  <si>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</si>
  <si>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</si>
  <si>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</si>
  <si>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</si>
  <si>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</si>
  <si>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</si>
  <si>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</si>
  <si>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</si>
  <si>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</si>
  <si>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</si>
  <si>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</si>
  <si>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</si>
  <si>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</si>
  <si>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</si>
  <si>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</si>
  <si>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</si>
  <si>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</si>
  <si>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</si>
  <si>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</si>
  <si>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</si>
  <si>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</si>
  <si>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</si>
  <si>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</si>
  <si>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</si>
  <si>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</si>
  <si>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</si>
  <si>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</si>
  <si>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</si>
  <si>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</si>
  <si>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</si>
  <si>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</si>
  <si>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</si>
  <si>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</si>
  <si>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</si>
  <si>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</si>
  <si>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</si>
  <si>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</si>
  <si>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</si>
  <si>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</si>
  <si>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</si>
  <si>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</si>
  <si>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</si>
  <si>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</si>
  <si>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</si>
  <si>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</si>
  <si>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</si>
  <si>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</si>
  <si>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</si>
  <si>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</si>
  <si>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</si>
  <si>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</si>
  <si>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</si>
  <si>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</si>
  <si>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</si>
  <si>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</si>
  <si>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</si>
  <si>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</si>
  <si>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</si>
  <si>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</si>
  <si>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</si>
  <si>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</si>
  <si>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</si>
  <si>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</si>
  <si>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</si>
  <si>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</si>
  <si>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</si>
  <si>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</si>
  <si>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</si>
  <si>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</si>
  <si>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</si>
  <si>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</si>
  <si>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</si>
  <si>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</si>
  <si>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</si>
  <si>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</si>
  <si>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</si>
  <si>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</si>
  <si>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</si>
  <si>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</si>
  <si>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</si>
  <si>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</si>
  <si>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</si>
  <si>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</si>
  <si>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</si>
  <si>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</si>
  <si>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</si>
  <si>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</si>
  <si>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</si>
  <si>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</si>
  <si>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</si>
  <si>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</si>
  <si>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</si>
  <si>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</si>
  <si>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</si>
  <si>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</si>
  <si>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</si>
  <si>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</si>
  <si>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</si>
  <si>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</si>
  <si>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</si>
  <si>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</si>
  <si>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</si>
  <si>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</si>
  <si>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</si>
  <si>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</si>
  <si>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</si>
  <si>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</si>
  <si>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</si>
  <si>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</si>
  <si>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</si>
  <si>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</si>
  <si>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</si>
  <si>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</si>
  <si>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</si>
  <si>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</si>
  <si>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</si>
  <si>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</si>
  <si>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</si>
  <si>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</si>
  <si>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</si>
  <si>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</si>
  <si>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</si>
  <si>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</si>
  <si>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</si>
  <si>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</si>
  <si>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</si>
  <si>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</si>
  <si>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</si>
  <si>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</si>
  <si>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</si>
  <si>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</si>
  <si>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</si>
  <si>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</si>
  <si>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</si>
  <si>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</si>
  <si>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</si>
  <si>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</si>
  <si>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</si>
  <si>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</si>
  <si>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</si>
  <si>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</si>
  <si>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</si>
  <si>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</si>
  <si>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</si>
  <si>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</si>
  <si>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</si>
  <si>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</si>
  <si>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</si>
  <si>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</si>
  <si>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</si>
  <si>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</si>
  <si>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</si>
  <si>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</si>
  <si>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</si>
  <si>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</si>
  <si>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</si>
  <si>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</si>
  <si>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</si>
  <si>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</si>
  <si>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</si>
  <si>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</si>
  <si>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</si>
  <si>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</si>
  <si>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</si>
  <si>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</si>
  <si>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</si>
  <si>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</si>
  <si>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</si>
  <si>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</si>
  <si>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</si>
  <si>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</si>
  <si>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</si>
  <si>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</si>
  <si>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</si>
  <si>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</si>
  <si>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</si>
  <si>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</si>
  <si>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</si>
  <si>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</si>
  <si>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</si>
  <si>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</si>
  <si>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</si>
  <si>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</si>
  <si>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</si>
  <si>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</si>
  <si>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</si>
  <si>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</si>
  <si>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</si>
  <si>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</si>
  <si>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</si>
  <si>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</si>
  <si>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</si>
  <si>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</si>
  <si>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</si>
  <si>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</si>
  <si>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</si>
  <si>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</si>
  <si>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</si>
  <si>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</si>
  <si>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</si>
  <si>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</si>
  <si>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</si>
  <si>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</si>
  <si>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</si>
  <si>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</si>
  <si>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</si>
  <si>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</si>
  <si>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</si>
  <si>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</si>
  <si>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</si>
  <si>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</si>
  <si>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</si>
  <si>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</si>
  <si>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</si>
  <si>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</si>
  <si>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</si>
  <si>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</si>
  <si>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</si>
  <si>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</si>
  <si>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</si>
  <si>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</si>
  <si>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</si>
  <si>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</si>
  <si>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</si>
  <si>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</si>
  <si>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</si>
  <si>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</si>
  <si>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</si>
  <si>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</si>
  <si>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</si>
  <si>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</si>
  <si>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</si>
  <si>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</si>
  <si>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</si>
  <si>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</si>
  <si>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</si>
  <si>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</si>
  <si>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</si>
  <si>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</si>
  <si>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</si>
  <si>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</si>
  <si>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</si>
  <si>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</si>
  <si>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</si>
  <si>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</si>
  <si>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</si>
  <si>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</si>
  <si>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</si>
  <si>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</si>
  <si>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</si>
  <si>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</si>
  <si>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</si>
  <si>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</si>
  <si>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</si>
  <si>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</si>
  <si>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</si>
  <si>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</si>
  <si>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</si>
  <si>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</si>
  <si>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</si>
  <si>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</si>
  <si>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</si>
  <si>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</si>
  <si>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</si>
  <si>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</si>
  <si>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</si>
  <si>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</si>
  <si>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</si>
  <si>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</si>
  <si>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</si>
  <si>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</si>
  <si>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</si>
  <si>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</si>
  <si>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</si>
  <si>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</si>
  <si>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</si>
  <si>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</si>
  <si>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</si>
  <si>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</si>
  <si>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</si>
  <si>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</si>
  <si>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</si>
  <si>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</si>
  <si>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</si>
  <si>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</si>
  <si>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</si>
  <si>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</si>
  <si>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</si>
  <si>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</si>
  <si>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</si>
  <si>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</si>
  <si>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</si>
  <si>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</si>
  <si>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</si>
  <si>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</si>
  <si>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</si>
  <si>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</si>
  <si>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</si>
  <si>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</si>
  <si>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</si>
  <si>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</si>
  <si>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</si>
  <si>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</si>
  <si>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</si>
  <si>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</si>
  <si>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</si>
  <si>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</si>
  <si>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</si>
  <si>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</si>
  <si>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</si>
  <si>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</si>
  <si>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</si>
  <si>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</si>
  <si>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</si>
  <si>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</si>
  <si>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</si>
  <si>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</si>
  <si>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</si>
  <si>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</si>
  <si>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</si>
  <si>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</si>
  <si>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</si>
  <si>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</si>
  <si>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</si>
  <si>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</si>
  <si>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</si>
  <si>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</si>
  <si>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</si>
  <si>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</si>
  <si>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</si>
  <si>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</si>
  <si>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</si>
  <si>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</si>
  <si>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</si>
  <si>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</si>
  <si>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</si>
  <si>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</si>
  <si>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</si>
  <si>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</si>
  <si>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</si>
  <si>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</si>
  <si>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</si>
  <si>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</si>
  <si>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</si>
  <si>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</si>
  <si>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</si>
  <si>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</si>
  <si>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</si>
  <si>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</si>
  <si>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</si>
  <si>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</si>
  <si>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</si>
  <si>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</si>
  <si>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</si>
  <si>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</si>
  <si>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</si>
  <si>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</si>
  <si>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</si>
  <si>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</si>
  <si>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</si>
  <si>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</si>
  <si>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</si>
  <si>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</si>
  <si>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</si>
  <si>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</si>
  <si>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</si>
  <si>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</si>
  <si>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</si>
  <si>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</si>
  <si>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</si>
  <si>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</si>
  <si>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</si>
  <si>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</si>
  <si>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</si>
  <si>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</si>
  <si>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</si>
  <si>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</si>
  <si>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</si>
  <si>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</si>
  <si>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</si>
  <si>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</si>
  <si>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</si>
  <si>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</si>
  <si>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</si>
  <si>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</si>
  <si>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</si>
  <si>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</si>
  <si>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</si>
  <si>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</si>
  <si>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</si>
  <si>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</si>
  <si>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</si>
  <si>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</si>
  <si>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</si>
  <si>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</si>
  <si>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</si>
  <si>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</si>
  <si>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</si>
  <si>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</si>
  <si>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</si>
  <si>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</si>
  <si>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</si>
  <si>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</si>
  <si>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</si>
  <si>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</si>
  <si>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</si>
  <si>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</si>
  <si>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</si>
  <si>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</si>
  <si>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</si>
  <si>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</si>
  <si>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</si>
  <si>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</si>
  <si>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</si>
  <si>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</si>
  <si>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</si>
  <si>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</si>
  <si>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</si>
  <si>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</si>
  <si>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</si>
  <si>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</si>
  <si>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</si>
  <si>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</si>
  <si>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</si>
  <si>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</si>
  <si>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</si>
  <si>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</si>
  <si>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</si>
  <si>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</si>
  <si>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</si>
  <si>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</si>
  <si>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</si>
  <si>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</si>
  <si>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</si>
  <si>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</si>
  <si>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</si>
  <si>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</si>
  <si>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</si>
  <si>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</si>
  <si>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</si>
  <si>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</si>
  <si>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</si>
  <si>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</si>
  <si>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</si>
  <si>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</si>
  <si>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</si>
  <si>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</si>
  <si>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</si>
  <si>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</si>
  <si>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</si>
  <si>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</si>
  <si>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</si>
  <si>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</si>
  <si>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</si>
  <si>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</si>
  <si>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</si>
  <si>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</si>
  <si>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</si>
  <si>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</si>
  <si>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</si>
  <si>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</si>
  <si>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</si>
  <si>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</si>
  <si>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</si>
  <si>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</si>
  <si>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</si>
  <si>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</si>
  <si>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</si>
  <si>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</si>
  <si>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</si>
  <si>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</si>
  <si>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</si>
  <si>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</si>
  <si>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</si>
  <si>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</si>
  <si>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</si>
  <si>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</si>
  <si>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</si>
  <si>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</si>
  <si>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</si>
  <si>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</si>
  <si>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</si>
  <si>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</si>
  <si>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</si>
  <si>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</si>
  <si>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</si>
  <si>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</si>
  <si>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</si>
  <si>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</si>
  <si>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</si>
  <si>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</si>
  <si>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</si>
  <si>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</si>
  <si>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</si>
  <si>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</si>
  <si>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</si>
  <si>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</si>
  <si>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</si>
  <si>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</si>
  <si>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</si>
  <si>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</si>
  <si>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</si>
  <si>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</si>
  <si>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</si>
  <si>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</si>
  <si>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</si>
  <si>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</si>
  <si>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</si>
  <si>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</si>
  <si>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</si>
  <si>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</si>
  <si>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</si>
  <si>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</si>
  <si>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</si>
  <si>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</si>
  <si>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</si>
  <si>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</si>
  <si>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</si>
  <si>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</si>
  <si>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</si>
  <si>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</si>
  <si>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</si>
  <si>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</si>
  <si>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</si>
  <si>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</si>
  <si>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</si>
  <si>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</si>
  <si>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</si>
  <si>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</si>
  <si>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</si>
  <si>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</si>
  <si>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</si>
  <si>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</si>
  <si>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</si>
  <si>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</si>
  <si>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</si>
  <si>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</si>
  <si>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</si>
  <si>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</si>
  <si>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</si>
  <si>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</si>
  <si>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</si>
  <si>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</si>
  <si>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</si>
  <si>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</si>
  <si>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</si>
  <si>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</si>
  <si>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</si>
  <si>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</si>
  <si>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</si>
  <si>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</si>
  <si>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</si>
  <si>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</si>
  <si>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</si>
  <si>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</si>
  <si>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</si>
  <si>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</si>
  <si>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</si>
  <si>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</si>
  <si>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</si>
  <si>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</si>
  <si>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</si>
  <si>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</si>
  <si>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</si>
  <si>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</si>
  <si>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</si>
  <si>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</si>
  <si>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</si>
  <si>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</si>
  <si>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</si>
  <si>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</si>
  <si>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</si>
  <si>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</si>
  <si>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</si>
  <si>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</si>
  <si>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</si>
  <si>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</si>
  <si>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</si>
  <si>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</si>
  <si>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</si>
  <si>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</si>
  <si>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</si>
  <si>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</si>
  <si>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</si>
  <si>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</si>
  <si>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</si>
  <si>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</si>
  <si>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</si>
  <si>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</si>
  <si>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</si>
  <si>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</si>
  <si>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</si>
  <si>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</si>
  <si>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</si>
  <si>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</si>
  <si>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</si>
  <si>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</si>
  <si>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</si>
  <si>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</si>
  <si>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</si>
  <si>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</si>
  <si>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</si>
  <si>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</si>
  <si>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</si>
  <si>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</si>
  <si>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</si>
  <si>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</si>
  <si>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</si>
  <si>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</si>
  <si>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</si>
  <si>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</si>
  <si>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</si>
  <si>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</si>
  <si>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</si>
  <si>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</si>
  <si>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</si>
  <si>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</si>
  <si>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</si>
  <si>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</si>
  <si>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</si>
  <si>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</si>
  <si>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</si>
  <si>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</si>
  <si>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</si>
  <si>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</si>
  <si>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</si>
  <si>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</si>
  <si>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</si>
  <si>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</si>
  <si>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</si>
  <si>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</si>
  <si>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</si>
  <si>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</si>
  <si>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</si>
  <si>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</si>
  <si>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</si>
  <si>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</si>
  <si>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</si>
  <si>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</si>
  <si>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</si>
  <si>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</si>
  <si>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</si>
  <si>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</si>
  <si>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</si>
  <si>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</si>
  <si>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</si>
  <si>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</si>
  <si>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</si>
  <si>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</si>
  <si>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</si>
  <si>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</si>
  <si>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</si>
  <si>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</si>
  <si>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</si>
  <si>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</si>
  <si>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</si>
  <si>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</si>
  <si>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</si>
  <si>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</si>
  <si>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</si>
  <si>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</si>
  <si>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</si>
  <si>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</si>
  <si>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</si>
  <si>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</si>
  <si>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</si>
  <si>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</si>
  <si>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</si>
  <si>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</si>
  <si>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</si>
  <si>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</si>
  <si>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</si>
  <si>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</si>
  <si>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</si>
  <si>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</si>
  <si>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</si>
  <si>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</si>
  <si>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</si>
  <si>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</si>
  <si>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</si>
  <si>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</si>
  <si>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</si>
  <si>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</si>
  <si>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</si>
  <si>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</si>
  <si>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</si>
  <si>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</si>
  <si>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</si>
  <si>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</si>
  <si>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</si>
  <si>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</si>
  <si>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</si>
  <si>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</si>
  <si>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</si>
  <si>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</si>
  <si>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</si>
  <si>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</si>
  <si>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</si>
  <si>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</si>
  <si>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</si>
  <si>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</si>
  <si>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</si>
  <si>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</si>
  <si>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</si>
  <si>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</si>
  <si>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</si>
  <si>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</si>
  <si>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</si>
  <si>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</si>
  <si>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</si>
  <si>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</si>
  <si>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</si>
  <si>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</si>
  <si>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</si>
  <si>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</si>
  <si>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</si>
  <si>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</si>
  <si>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</si>
  <si>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</si>
  <si>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</si>
  <si>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</si>
  <si>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</si>
  <si>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</si>
  <si>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</si>
  <si>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</si>
  <si>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</si>
  <si>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</si>
  <si>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</si>
  <si>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</si>
  <si>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</si>
  <si>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</si>
  <si>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</si>
  <si>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</si>
  <si>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</si>
  <si>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</si>
  <si>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</si>
  <si>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</si>
  <si>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</si>
  <si>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</si>
  <si>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</si>
  <si>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</si>
  <si>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</si>
  <si>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</si>
  <si>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</si>
  <si>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</si>
  <si>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</si>
  <si>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</si>
  <si>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</si>
  <si>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</si>
  <si>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</si>
  <si>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</si>
  <si>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</si>
  <si>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</si>
  <si>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</si>
  <si>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</si>
  <si>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</si>
  <si>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</si>
  <si>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</si>
  <si>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</si>
  <si>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</si>
  <si>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</si>
  <si>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</si>
  <si>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</si>
  <si>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</si>
  <si>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</si>
  <si>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</si>
  <si>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</si>
  <si>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</si>
  <si>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</si>
  <si>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</si>
  <si>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</si>
  <si>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</si>
  <si>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</si>
  <si>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</si>
  <si>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</si>
  <si>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</si>
  <si>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</si>
  <si>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</si>
  <si>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</si>
  <si>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</si>
  <si>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</si>
  <si>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</si>
  <si>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</si>
  <si>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</si>
  <si>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</si>
  <si>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</si>
  <si>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</si>
  <si>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</si>
  <si>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</si>
  <si>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</si>
  <si>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</si>
  <si>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</si>
  <si>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</si>
  <si>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</si>
  <si>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</si>
  <si>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</si>
  <si>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</si>
  <si>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</si>
  <si>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</si>
  <si>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</si>
  <si>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</si>
  <si>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</si>
  <si>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</si>
  <si>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</si>
  <si>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</si>
  <si>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</si>
  <si>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</si>
  <si>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</si>
  <si>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</si>
  <si>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</si>
  <si>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</si>
  <si>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</si>
  <si>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</si>
  <si>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</si>
  <si>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</si>
  <si>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</si>
  <si>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</si>
  <si>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</si>
  <si>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</si>
  <si>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</si>
  <si>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</si>
  <si>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</si>
  <si>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</si>
  <si>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</si>
  <si>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</si>
  <si>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</si>
  <si>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</si>
  <si>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</si>
  <si>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</si>
  <si>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</si>
  <si>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</si>
  <si>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</si>
  <si>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</si>
  <si>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</si>
  <si>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</si>
  <si>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</si>
  <si>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</si>
  <si>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</si>
  <si>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</si>
  <si>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</si>
  <si>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</si>
  <si>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</si>
  <si>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</si>
  <si>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</si>
  <si>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</si>
  <si>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</si>
  <si>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</si>
  <si>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</si>
  <si>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</si>
  <si>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</si>
  <si>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</si>
  <si>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</si>
  <si>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</si>
  <si>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</si>
  <si>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</si>
  <si>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</si>
  <si>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</si>
  <si>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</si>
  <si>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</si>
  <si>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</si>
  <si>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</si>
  <si>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</si>
  <si>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</si>
  <si>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</si>
  <si>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</si>
  <si>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</si>
  <si>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</si>
  <si>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</si>
  <si>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</si>
  <si>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</si>
  <si>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</si>
  <si>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</si>
  <si>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</si>
  <si>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</si>
  <si>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</si>
  <si>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</si>
  <si>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</si>
  <si>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</si>
  <si>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</si>
  <si>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</si>
  <si>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</si>
  <si>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</si>
  <si>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</si>
  <si>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</si>
  <si>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</si>
  <si>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</si>
  <si>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</si>
  <si>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</si>
  <si>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</si>
  <si>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</si>
  <si>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</si>
  <si>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</si>
  <si>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</si>
  <si>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</si>
  <si>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</si>
  <si>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</si>
  <si>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</si>
  <si>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</si>
  <si>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</si>
  <si>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</si>
  <si>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</si>
  <si>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</si>
  <si>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</si>
  <si>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</si>
  <si>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</si>
  <si>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</si>
  <si>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</si>
  <si>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</si>
  <si>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</si>
  <si>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</si>
  <si>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</si>
  <si>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</si>
  <si>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</si>
  <si>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</si>
  <si>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</si>
  <si>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</si>
  <si>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</si>
  <si>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</si>
  <si>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</si>
  <si>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</si>
  <si>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</si>
  <si>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</si>
  <si>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</si>
  <si>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</si>
  <si>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</si>
  <si>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</si>
  <si>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</si>
  <si>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</si>
  <si>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</si>
  <si>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</si>
  <si>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</si>
  <si>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</si>
  <si>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</si>
  <si>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</si>
  <si>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</si>
  <si>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</si>
  <si>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</si>
  <si>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</si>
  <si>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</si>
  <si>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</si>
  <si>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</si>
  <si>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</si>
  <si>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</si>
  <si>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</si>
  <si>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</si>
  <si>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</si>
  <si>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</si>
  <si>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</si>
  <si>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</si>
  <si>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</si>
  <si>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</si>
  <si>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</si>
  <si>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</si>
  <si>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</si>
  <si>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</si>
  <si>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</si>
  <si>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</si>
  <si>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</si>
  <si>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</si>
  <si>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</si>
  <si>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</si>
  <si>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</si>
  <si>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</si>
  <si>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</si>
  <si>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</si>
  <si>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</si>
  <si>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</si>
  <si>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</si>
  <si>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</si>
  <si>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</si>
  <si>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</si>
  <si>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</si>
  <si>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</si>
  <si>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</si>
  <si>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</si>
  <si>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</si>
  <si>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</si>
  <si>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</si>
  <si>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</si>
  <si>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</si>
  <si>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</si>
  <si>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</si>
  <si>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</si>
  <si>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</si>
  <si>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</si>
  <si>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</si>
  <si>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</si>
  <si>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</si>
  <si>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</si>
  <si>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</si>
  <si>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</si>
  <si>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</si>
  <si>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</si>
  <si>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</si>
  <si>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</si>
  <si>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</si>
  <si>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</si>
  <si>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</si>
  <si>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</si>
  <si>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</si>
  <si>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</si>
  <si>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</si>
  <si>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</si>
  <si>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</si>
  <si>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</si>
  <si>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</si>
  <si>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</si>
  <si>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</si>
  <si>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</si>
  <si>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</si>
  <si>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</si>
  <si>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</si>
  <si>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</si>
  <si>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</si>
  <si>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</si>
  <si>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</si>
  <si>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</si>
  <si>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</si>
  <si>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</si>
  <si>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</si>
  <si>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</si>
  <si>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</si>
  <si>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</si>
  <si>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</si>
  <si>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</si>
  <si>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</si>
  <si>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</si>
  <si>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</si>
  <si>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</si>
  <si>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</si>
  <si>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</si>
  <si>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</si>
  <si>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</si>
  <si>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</si>
  <si>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</si>
  <si>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</si>
  <si>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</si>
  <si>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</si>
  <si>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</si>
  <si>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</si>
  <si>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</si>
  <si>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</si>
  <si>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</si>
  <si>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</si>
  <si>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</si>
  <si>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</si>
  <si>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</si>
  <si>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</si>
  <si>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</si>
  <si>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</si>
  <si>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</si>
  <si>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</si>
  <si>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</si>
  <si>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</si>
  <si>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</si>
  <si>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</si>
  <si>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</si>
  <si>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</si>
  <si>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</si>
  <si>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</si>
  <si>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</si>
  <si>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</si>
  <si>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</si>
  <si>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</si>
  <si>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</si>
  <si>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</si>
  <si>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</si>
  <si>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</si>
  <si>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</si>
  <si>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</si>
  <si>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</si>
  <si>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</si>
  <si>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</si>
  <si>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</si>
  <si>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</si>
  <si>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</si>
  <si>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</si>
  <si>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</si>
  <si>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</si>
  <si>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</si>
  <si>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</si>
  <si>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</si>
  <si>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</si>
  <si>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</si>
  <si>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</si>
  <si>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</si>
  <si>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</si>
  <si>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</si>
  <si>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</si>
  <si>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</si>
  <si>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</si>
  <si>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</si>
  <si>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</si>
  <si>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</si>
  <si>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</si>
  <si>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</si>
  <si>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</si>
  <si>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</si>
  <si>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</si>
  <si>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</si>
  <si>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</si>
  <si>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</si>
  <si>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</si>
  <si>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</si>
  <si>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</si>
  <si>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</si>
  <si>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</si>
  <si>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</si>
  <si>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</si>
  <si>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</si>
  <si>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</si>
  <si>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</si>
  <si>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</si>
  <si>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</si>
  <si>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</si>
  <si>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</si>
  <si>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</si>
  <si>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</si>
  <si>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</si>
  <si>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</si>
  <si>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</si>
  <si>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</si>
  <si>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</si>
  <si>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</si>
  <si>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</si>
  <si>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</si>
  <si>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</si>
  <si>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</si>
  <si>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</si>
  <si>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</si>
  <si>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</si>
  <si>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</si>
  <si>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</si>
  <si>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</si>
  <si>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</si>
  <si>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</si>
  <si>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</si>
  <si>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</si>
  <si>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</si>
  <si>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</si>
  <si>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</si>
  <si>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</si>
  <si>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</si>
  <si>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</si>
  <si>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</si>
  <si>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</si>
  <si>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</si>
  <si>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</si>
  <si>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</si>
  <si>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</si>
  <si>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</si>
  <si>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</si>
  <si>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</si>
  <si>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</si>
  <si>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</si>
  <si>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</si>
  <si>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</si>
  <si>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</si>
  <si>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</si>
  <si>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</si>
  <si>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</si>
  <si>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</si>
  <si>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</si>
  <si>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</si>
  <si>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</si>
  <si>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</si>
  <si>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</si>
  <si>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</si>
  <si>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</si>
  <si>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</si>
  <si>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</si>
  <si>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</si>
  <si>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</si>
  <si>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</si>
  <si>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</si>
  <si>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</si>
  <si>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</si>
  <si>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</si>
  <si>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</si>
  <si>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</si>
  <si>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</si>
  <si>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</si>
  <si>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</si>
  <si>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</si>
  <si>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</si>
  <si>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</si>
  <si>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</si>
  <si>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</si>
  <si>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</si>
  <si>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</si>
  <si>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</si>
  <si>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</si>
  <si>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</si>
  <si>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</si>
  <si>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</si>
  <si>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</si>
  <si>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</si>
  <si>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</si>
  <si>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</si>
  <si>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</si>
  <si>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</si>
  <si>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</si>
  <si>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</si>
  <si>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</si>
  <si>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</si>
  <si>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</si>
  <si>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</si>
  <si>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</si>
  <si>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</si>
  <si>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</si>
  <si>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</si>
  <si>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</si>
  <si>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</si>
  <si>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</si>
  <si>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</si>
  <si>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</si>
  <si>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</si>
  <si>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</si>
  <si>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</si>
  <si>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</si>
  <si>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</si>
  <si>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</si>
  <si>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</si>
  <si>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</si>
  <si>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</si>
  <si>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</si>
  <si>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</si>
  <si>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</si>
  <si>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</si>
  <si>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</si>
  <si>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</si>
  <si>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</si>
  <si>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</si>
  <si>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</si>
  <si>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</si>
  <si>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</si>
  <si>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</si>
  <si>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</si>
  <si>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</si>
  <si>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</si>
  <si>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</si>
  <si>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</si>
  <si>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</si>
  <si>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</si>
  <si>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</si>
  <si>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</si>
  <si>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</si>
  <si>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</si>
  <si>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</si>
  <si>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</si>
  <si>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</si>
  <si>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</si>
  <si>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</si>
  <si>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</si>
  <si>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</si>
  <si>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</si>
  <si>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</si>
  <si>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</si>
  <si>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</si>
  <si>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</si>
  <si>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</si>
  <si>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</si>
  <si>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</si>
  <si>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</si>
  <si>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</si>
  <si>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</si>
  <si>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</si>
  <si>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</si>
  <si>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</si>
  <si>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</si>
  <si>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</si>
  <si>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</si>
  <si>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</si>
  <si>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</si>
  <si>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</si>
  <si>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</si>
  <si>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</si>
  <si>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</si>
  <si>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</si>
  <si>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</si>
  <si>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</si>
  <si>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</si>
  <si>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</si>
  <si>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</si>
  <si>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</si>
  <si>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</si>
  <si>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</si>
  <si>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</si>
  <si>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</si>
  <si>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</si>
  <si>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</si>
  <si>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</si>
  <si>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</si>
  <si>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</si>
  <si>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</si>
  <si>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</si>
  <si>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</si>
  <si>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</si>
  <si>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</si>
  <si>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</si>
  <si>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</si>
  <si>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</si>
  <si>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</si>
  <si>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</si>
  <si>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</si>
  <si>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</si>
  <si>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</si>
  <si>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</si>
  <si>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</si>
  <si>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</si>
  <si>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</si>
  <si>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</si>
  <si>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</si>
  <si>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</si>
  <si>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</si>
  <si>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</si>
  <si>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</si>
  <si>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</si>
  <si>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</si>
  <si>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</si>
  <si>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</si>
  <si>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</si>
  <si>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</si>
  <si>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</si>
  <si>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</si>
  <si>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</si>
  <si>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</si>
  <si>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</si>
  <si>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</si>
  <si>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</si>
  <si>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</si>
  <si>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</si>
  <si>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</si>
  <si>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</si>
  <si>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</si>
  <si>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</si>
  <si>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</si>
  <si>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</si>
  <si>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</si>
  <si>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</si>
  <si>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</si>
  <si>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</si>
  <si>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</si>
  <si>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</si>
  <si>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</si>
  <si>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</si>
  <si>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</si>
  <si>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</si>
  <si>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</si>
  <si>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</si>
  <si>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</si>
  <si>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</si>
  <si>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</si>
  <si>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</si>
  <si>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</si>
  <si>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</si>
  <si>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</si>
  <si>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</si>
  <si>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</si>
  <si>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</si>
  <si>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</si>
  <si>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</si>
  <si>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</si>
  <si>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</si>
  <si>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</si>
  <si>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</si>
  <si>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</si>
  <si>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</si>
  <si>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</si>
  <si>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</si>
  <si>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</si>
  <si>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</si>
  <si>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</si>
  <si>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</si>
  <si>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</si>
  <si>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</si>
  <si>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</si>
  <si>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</si>
  <si>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</si>
  <si>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</si>
  <si>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</si>
  <si>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</si>
  <si>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</si>
  <si>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</si>
  <si>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</si>
  <si>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</si>
  <si>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</si>
  <si>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</si>
  <si>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</si>
  <si>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</si>
  <si>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</si>
  <si>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</si>
  <si>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</si>
  <si>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</si>
  <si>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</si>
  <si>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</si>
  <si>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</si>
  <si>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</si>
  <si>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</si>
  <si>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</si>
  <si>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</si>
  <si>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</si>
  <si>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</si>
  <si>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</si>
  <si>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</si>
  <si>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</si>
  <si>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</si>
  <si>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</si>
  <si>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</si>
  <si>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</si>
  <si>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</si>
  <si>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</si>
  <si>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</si>
  <si>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</si>
  <si>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</si>
  <si>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</si>
  <si>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</si>
  <si>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</si>
  <si>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</si>
  <si>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</si>
  <si>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</si>
  <si>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</si>
  <si>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</si>
  <si>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</si>
  <si>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</si>
  <si>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</si>
  <si>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</si>
  <si>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</si>
  <si>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</si>
  <si>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</si>
  <si>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</si>
  <si>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</si>
  <si>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</si>
  <si>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</si>
  <si>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</si>
  <si>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</si>
  <si>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</si>
  <si>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</si>
  <si>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</si>
  <si>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</si>
  <si>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</si>
  <si>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</si>
  <si>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</si>
  <si>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</si>
  <si>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</si>
  <si>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</si>
  <si>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</si>
  <si>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</si>
  <si>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</si>
  <si>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</si>
  <si>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</si>
  <si>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</si>
  <si>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</si>
  <si>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</si>
  <si>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</si>
  <si>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</si>
  <si>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</si>
  <si>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</si>
  <si>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</si>
  <si>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</si>
  <si>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</si>
  <si>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</si>
  <si>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</si>
  <si>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</si>
  <si>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</si>
  <si>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</si>
  <si>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</si>
  <si>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</si>
  <si>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</si>
  <si>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</si>
  <si>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</si>
  <si>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</si>
  <si>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</si>
  <si>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</si>
  <si>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</si>
  <si>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</si>
  <si>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</si>
  <si>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</si>
  <si>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</si>
  <si>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</si>
  <si>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</si>
  <si>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</si>
  <si>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</si>
  <si>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</si>
  <si>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</si>
  <si>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</si>
  <si>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</si>
  <si>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</si>
  <si>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</si>
  <si>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</si>
  <si>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</si>
  <si>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</si>
  <si>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</si>
  <si>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</si>
  <si>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</si>
  <si>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</si>
  <si>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</si>
  <si>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</si>
  <si>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</si>
  <si>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</si>
  <si>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</si>
  <si>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</si>
  <si>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</si>
  <si>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</si>
  <si>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</si>
  <si>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</si>
  <si>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</si>
  <si>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</si>
  <si>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</si>
  <si>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</si>
  <si>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</si>
  <si>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</si>
  <si>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</si>
  <si>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</si>
  <si>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</si>
  <si>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</si>
  <si>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</si>
  <si>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</si>
  <si>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</si>
  <si>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</si>
  <si>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</si>
  <si>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</si>
  <si>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</si>
  <si>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</si>
  <si>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</si>
  <si>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</si>
  <si>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</si>
  <si>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</si>
  <si>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</si>
  <si>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</si>
  <si>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</si>
  <si>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</si>
  <si>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</si>
  <si>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</si>
  <si>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</si>
  <si>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</si>
  <si>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</si>
  <si>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</si>
  <si>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</si>
  <si>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</si>
  <si>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</si>
  <si>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</si>
  <si>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</si>
  <si>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</si>
  <si>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</si>
  <si>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</si>
  <si>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</si>
  <si>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</si>
  <si>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</si>
  <si>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</si>
  <si>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</si>
  <si>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</si>
  <si>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</si>
  <si>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</si>
  <si>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</si>
  <si>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</si>
  <si>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</si>
  <si>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</si>
  <si>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</si>
  <si>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</si>
  <si>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</si>
  <si>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</si>
  <si>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</si>
  <si>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</si>
  <si>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</si>
  <si>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</si>
  <si>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</si>
  <si>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</si>
  <si>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</si>
  <si>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</si>
  <si>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</si>
  <si>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</si>
  <si>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</si>
  <si>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</si>
  <si>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</si>
  <si>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</si>
  <si>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</si>
  <si>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</si>
  <si>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</si>
  <si>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</si>
  <si>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</si>
  <si>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</si>
  <si>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</si>
  <si>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</si>
  <si>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</si>
  <si>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</si>
  <si>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</si>
  <si>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</si>
  <si>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</si>
  <si>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</si>
  <si>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</si>
  <si>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</si>
  <si>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</si>
  <si>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</si>
  <si>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</si>
  <si>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</si>
  <si>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</si>
  <si>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</si>
  <si>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</si>
  <si>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</si>
  <si>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</si>
  <si>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</si>
  <si>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</si>
  <si>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</si>
  <si>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</si>
  <si>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</si>
  <si>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</si>
  <si>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</si>
  <si>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</si>
  <si>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</si>
  <si>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</si>
  <si>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</si>
  <si>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</si>
  <si>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</si>
  <si>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</si>
  <si>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</si>
  <si>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</si>
  <si>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</si>
  <si>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</si>
  <si>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</si>
  <si>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</si>
  <si>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</si>
  <si>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</si>
  <si>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</si>
  <si>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</si>
  <si>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</si>
  <si>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</si>
  <si>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</si>
  <si>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</si>
  <si>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</si>
  <si>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</si>
  <si>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</si>
  <si>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</si>
  <si>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</si>
  <si>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</si>
  <si>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</si>
  <si>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</si>
  <si>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</si>
  <si>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</si>
  <si>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</si>
  <si>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</si>
  <si>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</si>
  <si>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</si>
  <si>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</si>
  <si>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</si>
  <si>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</si>
  <si>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</si>
  <si>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</si>
  <si>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</si>
  <si>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</si>
  <si>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</si>
  <si>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</si>
  <si>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</si>
  <si>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</si>
  <si>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</si>
  <si>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</si>
  <si>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</si>
  <si>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</si>
  <si>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</si>
  <si>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</si>
  <si>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</si>
  <si>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</si>
  <si>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</si>
  <si>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</si>
  <si>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</si>
  <si>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</si>
  <si>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</si>
  <si>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</si>
  <si>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</si>
  <si>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</si>
  <si>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</si>
  <si>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</si>
  <si>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</si>
  <si>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</si>
  <si>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</si>
  <si>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</si>
  <si>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</si>
  <si>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</si>
  <si>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</si>
  <si>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</si>
  <si>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</si>
  <si>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</si>
  <si>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</si>
  <si>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</si>
  <si>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</si>
  <si>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</si>
  <si>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</si>
  <si>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</si>
  <si>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</si>
  <si>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</si>
  <si>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</si>
  <si>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</si>
  <si>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</si>
  <si>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</si>
  <si>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</si>
  <si>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</si>
  <si>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</si>
  <si>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</si>
  <si>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</si>
  <si>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</si>
  <si>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</si>
  <si>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</si>
  <si>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</si>
  <si>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</si>
  <si>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</si>
  <si>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</si>
  <si>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</si>
  <si>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</si>
  <si>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</si>
  <si>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</si>
  <si>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</si>
  <si>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</si>
  <si>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</si>
  <si>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</si>
  <si>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</si>
  <si>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</si>
  <si>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</si>
  <si>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</si>
  <si>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</si>
  <si>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</si>
  <si>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</si>
  <si>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</si>
  <si>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</si>
  <si>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</si>
  <si>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</si>
  <si>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</si>
  <si>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</si>
  <si>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</si>
  <si>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</si>
  <si>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</si>
  <si>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</si>
  <si>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</si>
  <si>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</si>
  <si>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</si>
  <si>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</si>
  <si>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</si>
  <si>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</si>
  <si>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</si>
  <si>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</si>
  <si>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</si>
  <si>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</si>
  <si>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</si>
  <si>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</si>
  <si>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</si>
  <si>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</si>
  <si>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</si>
  <si>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</si>
  <si>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</si>
  <si>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</si>
  <si>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</si>
  <si>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</si>
  <si>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</si>
  <si>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</si>
  <si>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</si>
  <si>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</si>
  <si>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</si>
  <si>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</si>
  <si>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</si>
  <si>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</si>
  <si>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</si>
  <si>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</si>
  <si>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</si>
  <si>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</si>
  <si>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</si>
  <si>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</si>
  <si>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</si>
  <si>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</si>
  <si>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</si>
  <si>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</si>
  <si>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</si>
  <si>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</si>
  <si>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</si>
  <si>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</si>
  <si>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</si>
  <si>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</si>
  <si>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</si>
  <si>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</si>
  <si>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</si>
  <si>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</si>
  <si>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</si>
  <si>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</si>
  <si>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</si>
  <si>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</si>
  <si>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</si>
  <si>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</si>
  <si>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</si>
  <si>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</si>
  <si>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</si>
  <si>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</si>
  <si>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</si>
  <si>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</si>
  <si>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</si>
  <si>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</si>
  <si>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</si>
  <si>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</si>
  <si>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</si>
  <si>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</si>
  <si>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</si>
  <si>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</si>
  <si>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</si>
  <si>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</si>
  <si>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</si>
  <si>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</si>
  <si>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</si>
  <si>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</si>
  <si>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</si>
  <si>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</si>
  <si>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</si>
  <si>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</si>
  <si>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</si>
  <si>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</si>
  <si>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</si>
  <si>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</si>
  <si>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</si>
  <si>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</si>
  <si>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</si>
  <si>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</si>
  <si>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</si>
  <si>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</si>
  <si>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</si>
  <si>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</si>
  <si>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</si>
  <si>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</si>
  <si>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</si>
  <si>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</si>
  <si>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</si>
  <si>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</si>
  <si>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</si>
  <si>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</si>
  <si>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</si>
  <si>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</si>
  <si>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</si>
  <si>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</si>
  <si>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</si>
  <si>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</si>
  <si>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</si>
  <si>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</si>
  <si>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</si>
  <si>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</si>
  <si>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</si>
  <si>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</si>
  <si>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</si>
  <si>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</si>
  <si>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</si>
  <si>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</si>
  <si>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</si>
  <si>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</si>
  <si>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</si>
  <si>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</si>
  <si>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</si>
  <si>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</si>
  <si>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</si>
  <si>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</si>
  <si>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</si>
  <si>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</si>
  <si>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</si>
  <si>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</si>
  <si>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</si>
  <si>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</si>
  <si>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</si>
  <si>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</si>
  <si>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</si>
  <si>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</si>
  <si>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</si>
  <si>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</si>
  <si>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</si>
  <si>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</si>
  <si>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</si>
  <si>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</si>
  <si>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</si>
  <si>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</si>
  <si>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</si>
  <si>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</si>
  <si>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</si>
  <si>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</si>
  <si>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</si>
  <si>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</si>
  <si>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</si>
  <si>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</si>
  <si>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</si>
  <si>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</si>
  <si>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</si>
  <si>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</si>
  <si>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</si>
  <si>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</si>
  <si>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</si>
  <si>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</si>
  <si>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</si>
  <si>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</si>
  <si>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</si>
  <si>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</si>
  <si>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</si>
  <si>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</si>
  <si>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</si>
  <si>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</si>
  <si>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</si>
  <si>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</si>
  <si>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</si>
  <si>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</si>
  <si>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</si>
  <si>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</si>
  <si>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</si>
  <si>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</si>
  <si>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</si>
  <si>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</si>
  <si>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</si>
  <si>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</si>
  <si>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</si>
  <si>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</si>
  <si>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</si>
  <si>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</si>
  <si>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</si>
  <si>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</si>
  <si>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</si>
  <si>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</si>
  <si>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</si>
  <si>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</si>
  <si>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</si>
  <si>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</si>
  <si>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</si>
  <si>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</si>
  <si>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</si>
  <si>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</si>
  <si>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</si>
  <si>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</si>
  <si>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</si>
  <si>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</si>
  <si>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</si>
  <si>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</si>
  <si>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</si>
  <si>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</si>
  <si>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</si>
  <si>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</si>
  <si>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</si>
  <si>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</si>
  <si>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</si>
  <si>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</si>
  <si>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</si>
  <si>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</si>
  <si>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</si>
  <si>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</si>
  <si>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</si>
  <si>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</si>
  <si>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</si>
  <si>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</si>
  <si>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</si>
  <si>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</si>
  <si>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</si>
  <si>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</si>
  <si>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</si>
  <si>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</si>
  <si>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</si>
  <si>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</si>
  <si>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</si>
  <si>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</si>
  <si>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</si>
  <si>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</si>
  <si>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</si>
  <si>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</si>
  <si>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</si>
  <si>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</si>
  <si>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</si>
  <si>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</si>
  <si>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</si>
  <si>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</si>
  <si>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</si>
  <si>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</si>
  <si>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</si>
  <si>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</si>
  <si>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</si>
  <si>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</si>
  <si>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</si>
  <si>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</si>
  <si>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</si>
  <si>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</si>
  <si>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</si>
  <si>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</si>
  <si>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</si>
  <si>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</si>
  <si>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</si>
  <si>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</si>
  <si>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</si>
  <si>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</si>
  <si>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</si>
  <si>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</si>
  <si>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</si>
  <si>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</si>
  <si>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</si>
  <si>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</si>
  <si>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</si>
  <si>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</si>
  <si>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</si>
  <si>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</si>
  <si>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</si>
  <si>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</si>
  <si>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</si>
  <si>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</si>
  <si>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</si>
  <si>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</si>
  <si>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</si>
  <si>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</si>
  <si>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</si>
  <si>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</si>
  <si>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</si>
  <si>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</si>
  <si>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</si>
  <si>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</si>
  <si>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</si>
  <si>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</si>
  <si>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</si>
  <si>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</si>
  <si>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</si>
  <si>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</si>
  <si>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</si>
  <si>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</si>
  <si>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</si>
  <si>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</si>
  <si>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</si>
  <si>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</si>
  <si>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</si>
  <si>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</si>
  <si>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</si>
  <si>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</si>
  <si>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</si>
  <si>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</si>
  <si>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</si>
  <si>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</si>
  <si>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</si>
  <si>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</si>
  <si>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</si>
  <si>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</si>
  <si>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</si>
  <si>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</si>
  <si>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</si>
  <si>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</si>
  <si>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</si>
  <si>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</si>
  <si>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</si>
  <si>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</si>
  <si>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</si>
  <si>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</si>
  <si>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</si>
  <si>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</si>
  <si>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</si>
  <si>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</si>
  <si>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</si>
  <si>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</si>
  <si>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</si>
  <si>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</si>
  <si>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</si>
  <si>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</si>
  <si>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</si>
  <si>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</si>
  <si>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</si>
  <si>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</si>
  <si>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</si>
  <si>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</si>
  <si>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</si>
  <si>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</si>
  <si>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</si>
  <si>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</si>
  <si>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</si>
  <si>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</si>
  <si>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</si>
  <si>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</si>
  <si>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</si>
  <si>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</si>
  <si>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</si>
  <si>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</si>
  <si>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</si>
  <si>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</si>
  <si>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</si>
  <si>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</si>
  <si>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</si>
  <si>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</si>
  <si>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</si>
  <si>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</si>
  <si>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</si>
  <si>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</si>
  <si>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</si>
  <si>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</si>
  <si>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</si>
  <si>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</si>
  <si>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</si>
  <si>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</si>
  <si>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</si>
  <si>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</si>
  <si>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</si>
  <si>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</si>
  <si>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</si>
  <si>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</si>
  <si>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</si>
  <si>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</si>
  <si>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</si>
  <si>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</si>
  <si>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</si>
  <si>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</si>
  <si>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</si>
  <si>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</si>
  <si>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</si>
  <si>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</si>
  <si>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</si>
  <si>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</si>
  <si>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</si>
  <si>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</si>
  <si>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</si>
  <si>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</si>
  <si>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</si>
  <si>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</si>
  <si>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</si>
  <si>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</si>
  <si>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</si>
  <si>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</si>
  <si>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</si>
  <si>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</si>
  <si>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</si>
  <si>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</si>
  <si>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</si>
  <si>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</si>
  <si>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</si>
  <si>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</si>
  <si>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</si>
  <si>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</si>
  <si>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</si>
  <si>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</si>
  <si>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</si>
  <si>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</si>
  <si>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</si>
  <si>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</si>
  <si>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</si>
  <si>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</si>
  <si>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</si>
  <si>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</si>
  <si>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</si>
  <si>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</si>
  <si>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</si>
  <si>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</si>
  <si>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</si>
  <si>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</si>
  <si>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</si>
  <si>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</si>
  <si>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</si>
  <si>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</si>
  <si>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</si>
  <si>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</si>
  <si>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</si>
  <si>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</si>
  <si>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</si>
  <si>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</si>
  <si>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</si>
  <si>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</si>
  <si>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</si>
  <si>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</si>
  <si>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</si>
  <si>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</si>
  <si>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</si>
  <si>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</si>
  <si>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</si>
  <si>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</si>
  <si>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</si>
  <si>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</si>
  <si>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</si>
  <si>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</si>
  <si>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</si>
  <si>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</si>
  <si>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</si>
  <si>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</si>
  <si>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</si>
  <si>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</si>
  <si>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</si>
  <si>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</si>
  <si>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</si>
  <si>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</si>
  <si>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</si>
  <si>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</si>
  <si>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</si>
  <si>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</si>
  <si>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</si>
  <si>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</si>
  <si>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</si>
  <si>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</si>
  <si>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</si>
  <si>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</si>
  <si>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</si>
  <si>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</si>
  <si>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</si>
  <si>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</si>
  <si>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</si>
  <si>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</si>
  <si>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</si>
  <si>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</si>
  <si>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</si>
  <si>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</si>
  <si>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</si>
  <si>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</si>
  <si>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</si>
  <si>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</si>
  <si>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</si>
  <si>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</si>
  <si>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</si>
  <si>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</si>
  <si>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</si>
  <si>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</si>
  <si>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</si>
  <si>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</si>
  <si>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</si>
  <si>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</si>
  <si>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</si>
  <si>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</si>
  <si>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</si>
  <si>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</si>
  <si>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</si>
  <si>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</si>
  <si>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</si>
  <si>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</si>
  <si>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</si>
  <si>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</si>
  <si>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</si>
  <si>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</si>
  <si>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</si>
  <si>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</si>
  <si>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</si>
  <si>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</si>
  <si>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</si>
  <si>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</si>
  <si>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</si>
  <si>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</si>
  <si>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</si>
  <si>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</si>
  <si>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</si>
  <si>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</si>
  <si>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</si>
  <si>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</si>
  <si>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</si>
  <si>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</si>
  <si>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</si>
  <si>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</si>
  <si>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</si>
  <si>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</si>
  <si>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</si>
  <si>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</si>
  <si>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</si>
  <si>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</si>
  <si>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</si>
  <si>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</si>
  <si>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</si>
  <si>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</si>
  <si>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</si>
  <si>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</si>
  <si>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</si>
  <si>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</si>
  <si>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</si>
  <si>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</si>
  <si>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</si>
  <si>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</si>
  <si>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</si>
  <si>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</si>
  <si>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</si>
  <si>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</si>
  <si>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</si>
  <si>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</si>
  <si>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</si>
  <si>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</si>
  <si>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</si>
  <si>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</si>
  <si>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</si>
  <si>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</si>
  <si>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</si>
  <si>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</si>
  <si>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</si>
  <si>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</si>
  <si>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</si>
  <si>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</si>
  <si>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</si>
  <si>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</si>
  <si>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</si>
  <si>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</si>
  <si>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</si>
  <si>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</si>
  <si>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</si>
  <si>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</si>
  <si>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</si>
  <si>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</si>
  <si>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</si>
  <si>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</si>
  <si>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</si>
  <si>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</si>
  <si>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</si>
  <si>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</si>
  <si>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</si>
  <si>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</si>
  <si>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</si>
  <si>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</si>
  <si>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</si>
  <si>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</si>
  <si>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</si>
  <si>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</si>
  <si>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</si>
  <si>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</si>
  <si>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</si>
  <si>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</si>
  <si>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</si>
  <si>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</si>
  <si>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</si>
  <si>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</si>
  <si>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</si>
  <si>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</si>
  <si>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</si>
  <si>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</si>
  <si>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</si>
  <si>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</si>
  <si>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</si>
  <si>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</si>
  <si>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</si>
  <si>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</si>
  <si>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</si>
  <si>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</si>
  <si>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</si>
  <si>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</si>
  <si>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</si>
  <si>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</si>
  <si>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</si>
  <si>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</si>
  <si>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</si>
  <si>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</si>
  <si>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</si>
  <si>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</si>
  <si>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</si>
  <si>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</si>
  <si>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</si>
  <si>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</si>
  <si>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</si>
  <si>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</si>
  <si>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</si>
  <si>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</si>
  <si>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</si>
  <si>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</si>
  <si>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</si>
  <si>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</si>
  <si>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</si>
  <si>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</si>
  <si>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</si>
  <si>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</si>
  <si>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</si>
  <si>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</si>
  <si>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</si>
  <si>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</si>
  <si>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</si>
  <si>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</si>
  <si>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</si>
  <si>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</si>
  <si>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</si>
  <si>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</si>
  <si>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</si>
  <si>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</si>
  <si>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</si>
  <si>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</si>
  <si>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</si>
  <si>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</si>
  <si>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</si>
  <si>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</si>
  <si>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</si>
  <si>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</si>
  <si>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</si>
  <si>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</si>
  <si>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</si>
  <si>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</si>
  <si>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</si>
  <si>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</si>
  <si>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</si>
  <si>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</si>
  <si>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</si>
  <si>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</si>
  <si>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</si>
  <si>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</si>
  <si>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</si>
  <si>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</si>
  <si>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</si>
  <si>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</si>
  <si>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</si>
  <si>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</si>
  <si>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</si>
  <si>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</si>
  <si>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</si>
  <si>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</si>
  <si>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</si>
  <si>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</si>
  <si>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</si>
  <si>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</si>
  <si>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</si>
  <si>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</si>
  <si>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</si>
  <si>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</si>
  <si>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</si>
  <si>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</si>
  <si>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</si>
  <si>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</si>
  <si>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</si>
  <si>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</si>
  <si>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</si>
  <si>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</si>
  <si>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</si>
  <si>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</si>
  <si>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</si>
  <si>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</si>
  <si>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</si>
  <si>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</si>
  <si>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</si>
  <si>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</si>
  <si>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</si>
  <si>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</si>
  <si>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</si>
  <si>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</si>
  <si>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</si>
  <si>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</si>
  <si>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</si>
  <si>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</si>
  <si>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</si>
  <si>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</si>
  <si>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</si>
  <si>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</si>
  <si>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</si>
  <si>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</si>
  <si>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</si>
  <si>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</si>
  <si>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</si>
  <si>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</si>
  <si>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</si>
  <si>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</si>
  <si>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</si>
  <si>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</si>
  <si>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</si>
  <si>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</si>
  <si>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</si>
  <si>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</si>
  <si>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</si>
  <si>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</si>
  <si>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</si>
  <si>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</si>
  <si>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</si>
  <si>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</si>
  <si>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</si>
  <si>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</si>
  <si>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</si>
  <si>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</si>
  <si>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</si>
  <si>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</si>
  <si>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</si>
  <si>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</si>
  <si>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</si>
  <si>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</si>
  <si>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</si>
  <si>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</si>
  <si>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</si>
  <si>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</si>
  <si>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</si>
  <si>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</si>
  <si>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</si>
  <si>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</si>
  <si>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</si>
  <si>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</si>
  <si>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</si>
  <si>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</si>
  <si>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</si>
  <si>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</si>
  <si>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</si>
  <si>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</si>
  <si>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</si>
  <si>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</si>
  <si>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</si>
  <si>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</si>
  <si>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</si>
  <si>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</si>
  <si>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</si>
  <si>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</si>
  <si>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</si>
  <si>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</si>
  <si>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</si>
  <si>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</si>
  <si>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</si>
  <si>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</si>
  <si>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</si>
  <si>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</si>
  <si>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</si>
  <si>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</si>
  <si>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</si>
  <si>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</si>
  <si>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</si>
  <si>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</si>
  <si>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</si>
  <si>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</si>
  <si>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</si>
  <si>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</si>
  <si>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</si>
  <si>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</si>
  <si>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</si>
  <si>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</si>
  <si>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</si>
  <si>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</si>
  <si>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</si>
  <si>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</si>
  <si>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</si>
  <si>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</si>
  <si>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</si>
  <si>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</si>
  <si>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</si>
  <si>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</si>
  <si>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</si>
  <si>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</si>
  <si>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</si>
  <si>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</si>
  <si>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</si>
  <si>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</si>
  <si>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</si>
  <si>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</si>
  <si>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</si>
  <si>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</si>
  <si>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</si>
  <si>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</si>
  <si>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</si>
  <si>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</si>
  <si>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</si>
  <si>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</si>
  <si>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</si>
  <si>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</si>
  <si>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</si>
  <si>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</si>
  <si>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</si>
  <si>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</si>
  <si>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</si>
  <si>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</si>
  <si>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</si>
  <si>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</si>
  <si>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</si>
  <si>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</si>
  <si>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</si>
  <si>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</si>
  <si>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</si>
  <si>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</si>
  <si>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</si>
  <si>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</si>
  <si>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</si>
  <si>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</si>
  <si>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</si>
  <si>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</si>
  <si>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</si>
  <si>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</si>
  <si>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</si>
  <si>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</si>
  <si>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</si>
  <si>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</si>
  <si>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</si>
  <si>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</si>
  <si>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</si>
  <si>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</si>
  <si>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</si>
  <si>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</si>
  <si>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</si>
  <si>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</si>
  <si>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</si>
  <si>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</si>
  <si>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</si>
  <si>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</si>
  <si>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</si>
  <si>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</si>
  <si>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</si>
  <si>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</si>
  <si>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</si>
  <si>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</si>
  <si>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</si>
  <si>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</si>
  <si>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</si>
  <si>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</si>
  <si>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</si>
  <si>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</si>
  <si>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</si>
  <si>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</si>
  <si>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</si>
  <si>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</si>
  <si>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</si>
  <si>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</si>
  <si>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</si>
  <si>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</si>
  <si>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</si>
  <si>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</si>
  <si>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</si>
  <si>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</si>
  <si>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</si>
  <si>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</si>
  <si>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</si>
  <si>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</si>
  <si>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</si>
  <si>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</si>
  <si>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</si>
  <si>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</si>
  <si>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</si>
  <si>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</si>
  <si>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</si>
  <si>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</si>
  <si>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</si>
  <si>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</si>
  <si>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</si>
  <si>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</si>
  <si>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</si>
  <si>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</si>
  <si>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</si>
  <si>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</si>
  <si>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</si>
  <si>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</si>
  <si>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</si>
  <si>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</si>
  <si>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</si>
  <si>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</si>
  <si>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</si>
  <si>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</si>
  <si>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</si>
  <si>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</si>
  <si>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</si>
  <si>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</si>
  <si>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</si>
  <si>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</si>
  <si>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</si>
  <si>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</si>
  <si>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</si>
  <si>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</si>
  <si>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</si>
  <si>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</si>
  <si>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</si>
  <si>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</si>
  <si>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</si>
  <si>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</si>
  <si>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</si>
  <si>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</si>
  <si>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</si>
  <si>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</si>
  <si>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</si>
  <si>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</si>
  <si>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</si>
  <si>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</si>
  <si>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</si>
  <si>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</si>
  <si>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</si>
  <si>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</si>
  <si>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</si>
  <si>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</si>
  <si>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</si>
  <si>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</si>
  <si>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</si>
  <si>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</si>
  <si>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</si>
  <si>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</si>
  <si>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</si>
  <si>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</si>
  <si>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</si>
  <si>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</si>
  <si>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</si>
  <si>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</si>
  <si>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</si>
  <si>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</si>
  <si>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</si>
  <si>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</si>
  <si>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</si>
  <si>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</si>
  <si>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</si>
  <si>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</si>
  <si>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</si>
  <si>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</si>
  <si>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</si>
  <si>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</si>
  <si>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</si>
  <si>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</si>
  <si>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</si>
  <si>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</si>
  <si>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</si>
  <si>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</si>
  <si>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</si>
  <si>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</si>
  <si>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</si>
  <si>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</si>
  <si>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</si>
  <si>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</si>
  <si>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</si>
  <si>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</si>
  <si>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</si>
  <si>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</si>
  <si>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</si>
  <si>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</si>
  <si>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</si>
  <si>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</si>
  <si>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</si>
  <si>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</si>
  <si>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</si>
  <si>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</si>
  <si>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</si>
  <si>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</si>
  <si>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</si>
  <si>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</si>
  <si>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</si>
  <si>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</si>
  <si>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</si>
  <si>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</si>
  <si>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</si>
  <si>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</si>
  <si>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</si>
  <si>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</si>
  <si>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</si>
  <si>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</si>
  <si>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</si>
  <si>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</si>
  <si>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</si>
  <si>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</si>
  <si>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</si>
  <si>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</si>
  <si>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</si>
  <si>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</si>
  <si>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</si>
  <si>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</si>
  <si>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</si>
  <si>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</si>
  <si>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</si>
  <si>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</si>
  <si>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</si>
  <si>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</si>
  <si>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</si>
  <si>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</si>
  <si>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</si>
  <si>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</si>
  <si>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</si>
  <si>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</si>
  <si>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</si>
  <si>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</si>
  <si>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</si>
  <si>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</si>
  <si>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</si>
  <si>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</si>
  <si>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</si>
  <si>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</si>
  <si>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</si>
  <si>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</si>
  <si>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</si>
  <si>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</si>
  <si>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</si>
  <si>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</si>
  <si>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</si>
  <si>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</si>
  <si>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</si>
  <si>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</si>
  <si>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</si>
  <si>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</si>
  <si>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</si>
  <si>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</si>
  <si>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</si>
  <si>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</si>
  <si>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</si>
  <si>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</si>
  <si>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</si>
  <si>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</si>
  <si>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</si>
  <si>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</si>
  <si>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</si>
  <si>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</si>
  <si>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</si>
  <si>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</si>
  <si>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</si>
  <si>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</si>
  <si>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</si>
  <si>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</si>
  <si>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</si>
  <si>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</si>
  <si>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</si>
  <si>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</si>
  <si>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</si>
  <si>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</si>
  <si>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</si>
  <si>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</si>
  <si>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</si>
  <si>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</si>
  <si>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</si>
  <si>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</si>
  <si>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</si>
  <si>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</si>
  <si>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</si>
  <si>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</si>
  <si>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</si>
  <si>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</si>
  <si>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</si>
  <si>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</si>
  <si>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</si>
  <si>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</si>
  <si>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</si>
  <si>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</si>
  <si>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</si>
  <si>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</si>
  <si>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</si>
  <si>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</si>
  <si>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</si>
  <si>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</si>
  <si>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</si>
  <si>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</si>
  <si>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</si>
  <si>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</si>
  <si>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</si>
  <si>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</si>
  <si>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</si>
  <si>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</si>
  <si>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</si>
  <si>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</si>
  <si>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</si>
  <si>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</si>
  <si>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</si>
  <si>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</si>
  <si>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</si>
  <si>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</si>
  <si>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</si>
  <si>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</si>
  <si>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</si>
  <si>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</si>
  <si>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</si>
  <si>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</si>
  <si>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</si>
  <si>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</si>
  <si>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</si>
  <si>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</si>
  <si>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</si>
  <si>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</si>
  <si>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</si>
  <si>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</si>
  <si>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</si>
  <si>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</si>
  <si>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</si>
  <si>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</si>
  <si>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</si>
  <si>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</si>
  <si>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</si>
  <si>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</si>
  <si>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</si>
  <si>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</si>
  <si>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</si>
  <si>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</si>
  <si>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</si>
  <si>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</si>
  <si>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</si>
  <si>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</si>
  <si>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</si>
  <si>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</si>
  <si>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</si>
  <si>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</si>
  <si>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</si>
  <si>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</si>
  <si>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</si>
  <si>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</si>
  <si>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</si>
  <si>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</si>
  <si>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</si>
  <si>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</si>
  <si>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</si>
  <si>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</si>
  <si>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</si>
  <si>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</si>
  <si>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</si>
  <si>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</si>
  <si>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</si>
  <si>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</si>
  <si>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</si>
  <si>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</si>
  <si>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</si>
  <si>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</si>
  <si>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</si>
  <si>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</si>
  <si>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</si>
  <si>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</si>
  <si>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</si>
  <si>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</si>
  <si>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</si>
  <si>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</si>
  <si>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</si>
  <si>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</si>
  <si>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</si>
  <si>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</si>
  <si>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</si>
  <si>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</si>
  <si>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</si>
  <si>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</si>
  <si>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</si>
  <si>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</si>
  <si>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</si>
  <si>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</si>
  <si>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</si>
  <si>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</si>
  <si>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</si>
  <si>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</si>
  <si>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</si>
  <si>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</si>
  <si>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</si>
  <si>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</si>
  <si>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</si>
  <si>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</si>
  <si>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</si>
  <si>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</si>
  <si>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</si>
  <si>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</si>
  <si>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</si>
  <si>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</si>
  <si>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</si>
  <si>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</si>
  <si>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</si>
  <si>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</si>
  <si>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</si>
  <si>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</si>
  <si>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</si>
  <si>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</si>
  <si>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</si>
  <si>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</si>
  <si>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</si>
  <si>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</si>
  <si>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</si>
  <si>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</si>
  <si>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</si>
  <si>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</si>
  <si>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</si>
  <si>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</si>
  <si>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</si>
  <si>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</si>
  <si>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</si>
  <si>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</si>
  <si>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</si>
  <si>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</si>
  <si>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</si>
  <si>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</si>
  <si>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</si>
  <si>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</si>
  <si>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</si>
  <si>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</si>
  <si>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</si>
  <si>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</si>
  <si>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</si>
  <si>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</si>
  <si>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</si>
  <si>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</si>
  <si>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</si>
  <si>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</si>
  <si>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</si>
  <si>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</si>
  <si>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</si>
  <si>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</si>
  <si>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</si>
  <si>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</si>
  <si>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</si>
  <si>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</si>
  <si>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</si>
  <si>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</si>
  <si>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</si>
  <si>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</si>
  <si>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</si>
  <si>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</si>
  <si>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</si>
  <si>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</si>
  <si>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</si>
  <si>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</si>
  <si>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</si>
  <si>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</si>
  <si>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</si>
  <si>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</si>
  <si>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</si>
  <si>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</si>
  <si>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</si>
  <si>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</si>
  <si>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</si>
  <si>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</si>
  <si>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</si>
  <si>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</si>
  <si>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</si>
  <si>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</si>
  <si>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</si>
  <si>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</si>
  <si>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</si>
  <si>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</si>
  <si>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</si>
  <si>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</si>
  <si>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</si>
  <si>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</si>
  <si>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</si>
  <si>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</si>
  <si>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</si>
  <si>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</si>
  <si>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</si>
  <si>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</si>
  <si>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</si>
  <si>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</si>
  <si>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</si>
  <si>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</si>
  <si>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</si>
  <si>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</si>
  <si>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</si>
  <si>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</si>
  <si>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</si>
  <si>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</si>
  <si>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</si>
  <si>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</si>
  <si>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</si>
  <si>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</si>
  <si>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</si>
  <si>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</si>
  <si>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</si>
  <si>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</si>
  <si>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</si>
  <si>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</si>
  <si>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</si>
  <si>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</si>
  <si>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</si>
  <si>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</si>
  <si>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</si>
  <si>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</si>
  <si>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</si>
  <si>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</si>
  <si>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</si>
  <si>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</si>
  <si>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</si>
  <si>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</si>
  <si>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</si>
  <si>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</si>
  <si>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</si>
  <si>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</si>
  <si>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</si>
  <si>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</si>
  <si>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</si>
  <si>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</si>
  <si>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</si>
  <si>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</si>
  <si>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</si>
  <si>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</si>
  <si>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</si>
  <si>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</si>
  <si>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</si>
  <si>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</si>
  <si>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</si>
  <si>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</si>
  <si>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</si>
  <si>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</si>
  <si>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</si>
  <si>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</si>
  <si>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</si>
  <si>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</si>
  <si>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</si>
  <si>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</si>
  <si>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</si>
  <si>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</si>
  <si>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</si>
  <si>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</si>
  <si>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</si>
  <si>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</si>
  <si>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</si>
  <si>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</si>
  <si>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</si>
  <si>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</si>
  <si>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</si>
  <si>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</si>
  <si>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</si>
  <si>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</si>
  <si>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</si>
  <si>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</si>
  <si>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</si>
  <si>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</si>
  <si>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</si>
  <si>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</si>
  <si>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</si>
  <si>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</si>
  <si>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</si>
  <si>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</si>
  <si>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</si>
  <si>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</si>
  <si>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</si>
  <si>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</si>
  <si>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</si>
  <si>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</si>
  <si>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</si>
  <si>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</si>
  <si>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</si>
  <si>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</si>
  <si>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</si>
  <si>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</si>
  <si>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</si>
  <si>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</si>
  <si>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</si>
  <si>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</si>
  <si>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</si>
  <si>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</si>
  <si>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</si>
  <si>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</si>
  <si>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</si>
  <si>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</si>
  <si>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</si>
  <si>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</si>
  <si>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</si>
  <si>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</si>
  <si>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</si>
  <si>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</si>
  <si>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</si>
  <si>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</si>
  <si>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</si>
  <si>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</si>
  <si>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</si>
  <si>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</si>
  <si>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</si>
  <si>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</si>
  <si>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</si>
  <si>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</si>
  <si>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</si>
  <si>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</si>
  <si>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</si>
  <si>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</si>
  <si>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</si>
  <si>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</si>
  <si>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</si>
  <si>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</si>
  <si>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</si>
  <si>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</si>
  <si>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</si>
  <si>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</si>
  <si>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</si>
  <si>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</si>
  <si>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</si>
  <si>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</si>
  <si>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</si>
  <si>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</si>
  <si>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</si>
  <si>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</si>
  <si>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</si>
  <si>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</si>
  <si>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</si>
  <si>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</si>
  <si>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</si>
  <si>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</si>
  <si>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</si>
  <si>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</si>
  <si>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</si>
  <si>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</si>
  <si>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</si>
  <si>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</si>
  <si>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</si>
  <si>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</si>
  <si>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</si>
  <si>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</si>
  <si>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</si>
  <si>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</si>
  <si>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</si>
  <si>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</si>
  <si>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</si>
  <si>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</si>
  <si>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</si>
  <si>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</si>
  <si>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</si>
  <si>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</si>
  <si>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</si>
  <si>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</si>
  <si>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</si>
  <si>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</si>
  <si>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</si>
  <si>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</si>
  <si>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</si>
  <si>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</si>
  <si>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</si>
  <si>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</si>
  <si>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</si>
  <si>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</si>
  <si>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</si>
  <si>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</si>
  <si>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</si>
  <si>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</si>
  <si>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</si>
  <si>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</si>
  <si>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</si>
  <si>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</si>
  <si>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</si>
  <si>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</si>
  <si>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</si>
  <si>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</si>
  <si>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</si>
  <si>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</si>
  <si>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</si>
  <si>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</si>
  <si>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</si>
  <si>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</si>
  <si>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</si>
  <si>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</si>
  <si>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</si>
  <si>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</si>
  <si>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</si>
  <si>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</si>
  <si>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</si>
  <si>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</si>
  <si>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</si>
  <si>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</si>
  <si>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</si>
  <si>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</si>
  <si>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</si>
  <si>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</si>
  <si>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</si>
  <si>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</si>
  <si>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</si>
  <si>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</si>
  <si>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</si>
  <si>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</si>
  <si>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</si>
  <si>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</si>
  <si>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</si>
  <si>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</si>
  <si>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</si>
  <si>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</si>
  <si>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</si>
  <si>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</si>
  <si>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</si>
  <si>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</si>
  <si>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</si>
  <si>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</si>
  <si>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</si>
  <si>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</si>
  <si>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</si>
  <si>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</si>
  <si>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</si>
  <si>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</si>
  <si>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</si>
  <si>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</si>
  <si>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</si>
  <si>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</si>
  <si>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</si>
  <si>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</si>
  <si>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</si>
  <si>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</si>
  <si>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</si>
  <si>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</si>
  <si>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</si>
  <si>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</si>
  <si>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</si>
  <si>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</si>
  <si>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</si>
  <si>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</si>
  <si>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</si>
  <si>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</si>
  <si>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</si>
  <si>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</si>
  <si>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</si>
  <si>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</si>
  <si>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</si>
  <si>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</si>
  <si>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</si>
  <si>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</si>
  <si>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</si>
  <si>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</si>
  <si>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</si>
  <si>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</si>
  <si>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</si>
  <si>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</si>
  <si>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</si>
  <si>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</si>
  <si>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</si>
  <si>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</si>
  <si>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</si>
  <si>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</si>
  <si>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</si>
  <si>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</si>
  <si>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</si>
  <si>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</si>
  <si>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</si>
  <si>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</si>
  <si>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</si>
  <si>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</si>
  <si>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</si>
  <si>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</si>
  <si>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</si>
  <si>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</si>
  <si>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</si>
  <si>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</si>
  <si>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</si>
  <si>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</si>
  <si>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</si>
  <si>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</si>
  <si>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</si>
  <si>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</si>
  <si>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</si>
  <si>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</si>
  <si>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</si>
  <si>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</si>
  <si>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</si>
  <si>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</si>
  <si>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</si>
  <si>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</si>
  <si>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</si>
  <si>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</si>
  <si>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</si>
  <si>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</si>
  <si>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</si>
  <si>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</si>
  <si>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</si>
  <si>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</si>
  <si>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</si>
  <si>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</si>
  <si>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</si>
  <si>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</si>
  <si>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</si>
  <si>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</si>
  <si>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</si>
  <si>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</si>
  <si>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</si>
  <si>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</si>
  <si>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</si>
  <si>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</si>
  <si>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</si>
  <si>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</si>
  <si>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</si>
  <si>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</si>
  <si>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</si>
  <si>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</si>
  <si>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</si>
  <si>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</si>
  <si>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</si>
  <si>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</si>
  <si>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</si>
  <si>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</si>
  <si>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</si>
  <si>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</si>
  <si>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</si>
  <si>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</si>
  <si>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</si>
  <si>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</si>
  <si>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</si>
  <si>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</si>
  <si>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</si>
  <si>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</si>
  <si>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</si>
  <si>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</si>
  <si>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</si>
  <si>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</si>
  <si>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</si>
  <si>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</si>
  <si>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</si>
  <si>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</si>
  <si>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</si>
  <si>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</si>
  <si>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</si>
  <si>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</si>
  <si>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</si>
  <si>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</si>
  <si>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</si>
  <si>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</si>
  <si>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</si>
  <si>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</si>
  <si>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</si>
  <si>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</si>
  <si>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</si>
  <si>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</si>
  <si>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</si>
  <si>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</si>
  <si>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</si>
  <si>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</si>
  <si>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</si>
  <si>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</si>
  <si>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</si>
  <si>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</si>
  <si>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</si>
  <si>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</si>
  <si>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</si>
  <si>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</si>
  <si>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</si>
  <si>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</si>
  <si>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</si>
  <si>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</si>
  <si>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</si>
  <si>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</si>
  <si>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</si>
  <si>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</si>
  <si>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</si>
  <si>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</si>
  <si>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</si>
  <si>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</si>
  <si>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</si>
  <si>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</si>
  <si>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</si>
  <si>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</si>
  <si>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</si>
  <si>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</si>
  <si>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</si>
  <si>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</si>
  <si>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</si>
  <si>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</si>
  <si>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</si>
  <si>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</si>
  <si>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</si>
  <si>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</si>
  <si>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</si>
  <si>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</si>
  <si>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</si>
  <si>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</si>
  <si>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</si>
  <si>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</si>
  <si>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</si>
  <si>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</si>
  <si>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</si>
  <si>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</si>
  <si>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</si>
  <si>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</si>
  <si>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</si>
  <si>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</si>
  <si>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</si>
  <si>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</si>
  <si>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</si>
  <si>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</si>
  <si>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</si>
  <si>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</si>
  <si>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</si>
  <si>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</si>
  <si>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</si>
  <si>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</si>
  <si>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</si>
  <si>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</si>
  <si>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</si>
  <si>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</si>
  <si>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</si>
  <si>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</si>
  <si>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</si>
  <si>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</si>
  <si>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</si>
  <si>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</si>
  <si>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</si>
  <si>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</si>
  <si>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</si>
  <si>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</si>
  <si>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</si>
  <si>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</si>
  <si>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</si>
  <si>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</si>
  <si>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</si>
  <si>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</si>
  <si>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</si>
  <si>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</si>
  <si>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</si>
  <si>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</si>
  <si>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</si>
  <si>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</si>
  <si>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</si>
  <si>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</si>
  <si>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</si>
  <si>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</si>
  <si>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</si>
  <si>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</si>
  <si>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</si>
  <si>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</si>
  <si>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</si>
  <si>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</si>
  <si>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</si>
  <si>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</si>
  <si>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</si>
  <si>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</si>
  <si>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</si>
  <si>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</si>
  <si>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</si>
  <si>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</si>
  <si>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</si>
  <si>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</si>
  <si>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</si>
  <si>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</si>
  <si>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</si>
  <si>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</si>
  <si>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</si>
  <si>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</si>
  <si>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</si>
  <si>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</si>
  <si>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</si>
  <si>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</si>
  <si>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</si>
  <si>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</si>
  <si>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</si>
  <si>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</si>
  <si>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</si>
  <si>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</si>
  <si>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</si>
  <si>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</si>
  <si>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</si>
  <si>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</si>
  <si>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</si>
  <si>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</si>
  <si>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</si>
  <si>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</si>
  <si>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</si>
  <si>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</si>
  <si>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</si>
  <si>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</si>
  <si>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</si>
  <si>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</si>
  <si>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</si>
  <si>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</si>
  <si>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</si>
  <si>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</si>
  <si>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</si>
  <si>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</si>
  <si>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</si>
  <si>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</si>
  <si>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</si>
  <si>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</si>
  <si>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</si>
  <si>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</si>
  <si>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</si>
  <si>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</si>
  <si>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</si>
  <si>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</si>
  <si>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</si>
  <si>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</si>
  <si>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</si>
  <si>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</si>
  <si>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</si>
  <si>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</si>
  <si>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</si>
  <si>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</si>
  <si>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</si>
  <si>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</si>
  <si>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</si>
  <si>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</si>
  <si>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</si>
  <si>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</si>
  <si>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</si>
  <si>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</si>
  <si>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</si>
  <si>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</si>
  <si>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</si>
  <si>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</si>
  <si>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</si>
  <si>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</si>
  <si>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</si>
  <si>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</si>
  <si>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</si>
  <si>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</si>
  <si>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</si>
  <si>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</si>
  <si>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</si>
  <si>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</si>
  <si>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</si>
  <si>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</si>
  <si>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</si>
  <si>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</si>
  <si>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</si>
  <si>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</si>
  <si>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</si>
  <si>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</si>
  <si>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</si>
  <si>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</si>
  <si>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</si>
  <si>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</si>
  <si>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</si>
  <si>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</si>
  <si>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</si>
  <si>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</si>
  <si>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</si>
  <si>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</si>
  <si>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</si>
  <si>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</si>
  <si>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</si>
  <si>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</si>
  <si>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</si>
  <si>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</si>
  <si>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</si>
  <si>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</si>
  <si>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</si>
  <si>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</si>
  <si>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</si>
  <si>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</si>
  <si>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</si>
  <si>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</si>
  <si>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</si>
  <si>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</si>
  <si>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</si>
  <si>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</si>
  <si>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</si>
  <si>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</si>
  <si>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</si>
  <si>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</si>
  <si>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</si>
  <si>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</si>
  <si>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</si>
  <si>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</si>
  <si>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</si>
  <si>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</si>
  <si>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</si>
  <si>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</si>
  <si>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</si>
  <si>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</si>
  <si>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</si>
  <si>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</si>
  <si>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</si>
  <si>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</si>
  <si>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</si>
  <si>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</si>
  <si>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</si>
  <si>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</si>
  <si>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</si>
  <si>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</si>
  <si>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</si>
  <si>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</si>
  <si>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</si>
  <si>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</si>
  <si>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</si>
  <si>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</si>
  <si>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</si>
  <si>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</si>
  <si>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</si>
  <si>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</si>
  <si>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</si>
  <si>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</si>
  <si>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</si>
  <si>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</si>
  <si>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</si>
  <si>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</si>
  <si>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</si>
  <si>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</si>
  <si>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</si>
  <si>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</si>
  <si>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</si>
  <si>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</si>
  <si>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</si>
  <si>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</si>
  <si>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</si>
  <si>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</si>
  <si>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</si>
  <si>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</si>
  <si>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</si>
  <si>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</si>
  <si>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</si>
  <si>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</si>
  <si>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</si>
  <si>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</si>
  <si>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</si>
  <si>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</si>
  <si>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</si>
  <si>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</si>
  <si>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</si>
  <si>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</si>
  <si>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</si>
  <si>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</si>
  <si>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</si>
  <si>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</si>
  <si>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</si>
  <si>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</si>
  <si>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</si>
  <si>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</si>
  <si>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</si>
  <si>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</si>
  <si>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</si>
  <si>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</si>
  <si>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</si>
  <si>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</si>
  <si>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</si>
  <si>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</si>
  <si>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</si>
  <si>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</si>
  <si>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</si>
  <si>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</si>
  <si>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</si>
  <si>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</si>
  <si>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</si>
  <si>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</si>
  <si>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</si>
  <si>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</si>
  <si>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</si>
  <si>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</si>
  <si>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</si>
  <si>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</si>
  <si>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</si>
  <si>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</si>
  <si>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</si>
  <si>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</si>
  <si>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</si>
  <si>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</si>
  <si>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</si>
  <si>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</si>
  <si>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</si>
  <si>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</si>
  <si>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</si>
  <si>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</si>
  <si>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</si>
  <si>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</si>
  <si>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</si>
  <si>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</si>
  <si>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</si>
  <si>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</si>
  <si>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</si>
  <si>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</si>
  <si>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</si>
  <si>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</si>
  <si>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</si>
  <si>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</si>
  <si>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</si>
  <si>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</si>
  <si>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</si>
  <si>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</si>
  <si>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</si>
  <si>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</si>
  <si>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</si>
  <si>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</si>
  <si>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</si>
  <si>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</si>
  <si>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</si>
  <si>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</si>
  <si>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</si>
  <si>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</si>
  <si>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</si>
  <si>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</si>
  <si>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</si>
  <si>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</si>
  <si>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</si>
  <si>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</si>
  <si>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</si>
  <si>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</si>
  <si>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</si>
  <si>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</si>
  <si>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</si>
  <si>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</si>
  <si>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</si>
  <si>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</si>
  <si>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</si>
  <si>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</si>
  <si>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</si>
  <si>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</si>
  <si>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</si>
  <si>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</si>
  <si>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</si>
  <si>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</si>
  <si>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</si>
  <si>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</si>
  <si>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</si>
  <si>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</si>
  <si>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</si>
  <si>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</si>
  <si>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</si>
  <si>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</si>
  <si>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</si>
  <si>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</si>
  <si>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</si>
  <si>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</si>
  <si>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</si>
  <si>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</si>
  <si>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</si>
  <si>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</si>
  <si>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</si>
  <si>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</si>
  <si>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</si>
  <si>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</si>
  <si>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</si>
  <si>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</si>
  <si>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</si>
  <si>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</si>
  <si>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</si>
  <si>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</si>
  <si>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</si>
  <si>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</si>
  <si>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</si>
  <si>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</si>
  <si>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</si>
  <si>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</si>
  <si>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</si>
  <si>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</si>
  <si>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</si>
  <si>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</si>
  <si>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</si>
  <si>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</si>
  <si>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</si>
  <si>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</si>
  <si>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</si>
  <si>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</si>
  <si>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</si>
  <si>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</si>
  <si>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</si>
  <si>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</si>
  <si>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</si>
  <si>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</si>
  <si>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</si>
  <si>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</si>
  <si>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</si>
  <si>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</si>
  <si>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</si>
  <si>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</si>
  <si>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</si>
  <si>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</si>
  <si>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</si>
  <si>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</si>
  <si>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</si>
  <si>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</si>
  <si>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</si>
  <si>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</si>
  <si>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</si>
  <si>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</si>
  <si>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</si>
  <si>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</si>
  <si>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</si>
  <si>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</si>
  <si>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</si>
  <si>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</si>
  <si>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</si>
  <si>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</si>
  <si>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</si>
  <si>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</si>
  <si>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</si>
  <si>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</si>
  <si>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</si>
  <si>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</si>
  <si>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</si>
  <si>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</si>
  <si>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</si>
  <si>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</si>
  <si>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</si>
  <si>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</si>
  <si>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</si>
  <si>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</si>
  <si>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</si>
  <si>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</si>
  <si>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</si>
  <si>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</si>
  <si>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</si>
  <si>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</si>
  <si>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</si>
  <si>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</si>
  <si>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</si>
  <si>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</si>
  <si>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</si>
  <si>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</si>
  <si>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</si>
  <si>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</si>
  <si>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</si>
  <si>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</si>
  <si>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</si>
  <si>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</si>
  <si>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</si>
  <si>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</si>
  <si>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</si>
  <si>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</si>
  <si>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</si>
  <si>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</si>
  <si>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</si>
  <si>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</si>
  <si>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</si>
  <si>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</si>
  <si>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</si>
  <si>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</si>
  <si>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</si>
  <si>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</si>
  <si>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</si>
  <si>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</si>
  <si>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</si>
  <si>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</si>
  <si>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</si>
  <si>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</si>
  <si>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</si>
  <si>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</si>
  <si>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</si>
  <si>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</si>
  <si>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</si>
  <si>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</si>
  <si>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</si>
  <si>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</si>
  <si>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</si>
  <si>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</si>
  <si>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</si>
  <si>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</si>
  <si>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</si>
  <si>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</si>
  <si>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</si>
  <si>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</si>
  <si>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</si>
  <si>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</si>
  <si>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</si>
  <si>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</si>
  <si>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</si>
  <si>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</si>
  <si>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</si>
  <si>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</si>
  <si>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</si>
  <si>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</si>
  <si>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</si>
  <si>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</si>
  <si>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</si>
  <si>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</si>
  <si>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</si>
  <si>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</si>
  <si>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</si>
  <si>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</si>
  <si>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</si>
  <si>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</si>
  <si>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</si>
  <si>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</si>
  <si>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</si>
  <si>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</si>
  <si>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</si>
  <si>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</si>
  <si>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</si>
  <si>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</si>
  <si>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</si>
  <si>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</si>
  <si>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</si>
  <si>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</si>
  <si>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</si>
  <si>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</si>
  <si>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</si>
  <si>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</si>
  <si>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</si>
  <si>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</si>
  <si>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</si>
  <si>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</si>
  <si>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</si>
  <si>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</si>
  <si>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</si>
  <si>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</si>
  <si>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</si>
  <si>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</si>
  <si>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</si>
  <si>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</si>
  <si>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</si>
  <si>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</si>
  <si>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</si>
  <si>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</si>
  <si>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</si>
  <si>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</si>
  <si>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</si>
  <si>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</si>
  <si>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</si>
  <si>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</si>
  <si>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</si>
  <si>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</si>
  <si>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</si>
  <si>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</si>
  <si>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</si>
  <si>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</si>
  <si>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</si>
  <si>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</si>
  <si>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</si>
  <si>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</si>
  <si>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</si>
  <si>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</si>
  <si>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</si>
  <si>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</si>
  <si>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</si>
  <si>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</si>
  <si>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</si>
  <si>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</si>
  <si>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</si>
  <si>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</si>
  <si>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</si>
  <si>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</si>
  <si>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</si>
  <si>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</si>
  <si>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</si>
  <si>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</si>
  <si>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</si>
  <si>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</si>
  <si>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</si>
  <si>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</si>
  <si>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</si>
  <si>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</si>
  <si>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</si>
  <si>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</si>
  <si>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</si>
  <si>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</si>
  <si>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</si>
  <si>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</si>
  <si>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</si>
  <si>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</si>
  <si>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</si>
  <si>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</si>
  <si>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</si>
  <si>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</si>
  <si>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</si>
  <si>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</si>
  <si>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</si>
  <si>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</si>
  <si>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</si>
  <si>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</si>
  <si>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</si>
  <si>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</si>
  <si>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</si>
  <si>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</si>
  <si>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</si>
  <si>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</si>
  <si>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</si>
  <si>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</si>
  <si>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</si>
  <si>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</si>
  <si>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</si>
  <si>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</si>
  <si>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</si>
  <si>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</si>
  <si>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</si>
  <si>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</si>
  <si>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</si>
  <si>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</si>
  <si>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</si>
  <si>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</si>
  <si>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</si>
  <si>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</si>
  <si>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</si>
  <si>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</si>
  <si>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</si>
  <si>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</si>
  <si>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</si>
  <si>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</si>
  <si>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</si>
  <si>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</si>
  <si>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</si>
  <si>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</si>
  <si>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</si>
  <si>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</si>
  <si>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</si>
  <si>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</si>
  <si>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</si>
  <si>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</si>
  <si>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</si>
  <si>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</si>
  <si>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</si>
  <si>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</si>
  <si>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</si>
  <si>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</si>
  <si>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</si>
  <si>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</si>
  <si>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</si>
  <si>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</si>
  <si>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</si>
  <si>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</si>
  <si>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</si>
  <si>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</si>
  <si>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</si>
  <si>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</si>
  <si>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</si>
  <si>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</si>
  <si>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</si>
  <si>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</si>
  <si>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</si>
  <si>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</si>
  <si>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</si>
  <si>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</si>
  <si>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</si>
  <si>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</si>
  <si>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</si>
  <si>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</si>
  <si>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</si>
  <si>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</si>
  <si>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</si>
  <si>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</si>
  <si>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</si>
  <si>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</si>
  <si>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</si>
  <si>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</si>
  <si>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</si>
  <si>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</si>
  <si>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</si>
  <si>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</si>
  <si>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</si>
  <si>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</si>
  <si>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</si>
  <si>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</si>
  <si>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</si>
  <si>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</si>
  <si>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</si>
  <si>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</si>
  <si>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</si>
  <si>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</si>
  <si>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</si>
  <si>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</si>
  <si>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</si>
  <si>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</si>
  <si>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</si>
  <si>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</si>
  <si>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</si>
  <si>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</si>
  <si>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</si>
  <si>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</si>
  <si>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</si>
  <si>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</si>
  <si>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</si>
  <si>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</si>
  <si>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</si>
  <si>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</si>
  <si>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</si>
  <si>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</si>
  <si>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</si>
  <si>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</si>
  <si>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</si>
  <si>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</si>
  <si>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</si>
  <si>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</si>
  <si>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</si>
  <si>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</si>
  <si>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</si>
  <si>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</si>
  <si>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</si>
  <si>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</si>
  <si>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</si>
  <si>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</si>
  <si>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</si>
  <si>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</si>
  <si>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</si>
  <si>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</si>
  <si>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</si>
  <si>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</si>
  <si>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</si>
  <si>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</si>
  <si>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</si>
  <si>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</si>
  <si>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</si>
  <si>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</si>
  <si>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</si>
  <si>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</si>
  <si>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</si>
  <si>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</si>
  <si>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</si>
  <si>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</si>
  <si>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</si>
  <si>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</si>
  <si>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</si>
  <si>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</si>
  <si>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</si>
  <si>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</si>
  <si>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</si>
  <si>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</si>
  <si>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</si>
  <si>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</si>
  <si>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</si>
  <si>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</si>
  <si>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</si>
  <si>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</si>
  <si>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</si>
  <si>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</si>
  <si>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</si>
  <si>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</si>
  <si>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</si>
  <si>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</si>
  <si>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</si>
  <si>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</si>
  <si>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</si>
  <si>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</si>
  <si>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</si>
  <si>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</si>
  <si>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</si>
  <si>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</si>
  <si>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</si>
  <si>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</si>
  <si>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</si>
  <si>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</si>
  <si>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</si>
  <si>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</si>
  <si>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</si>
  <si>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</si>
  <si>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</si>
  <si>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</si>
  <si>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</si>
  <si>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</si>
  <si>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</si>
  <si>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</si>
  <si>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</si>
  <si>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</si>
  <si>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</si>
  <si>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</si>
  <si>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</si>
  <si>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</si>
  <si>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</si>
  <si>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</si>
  <si>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</si>
  <si>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</si>
  <si>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</si>
  <si>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</si>
  <si>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</si>
  <si>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</si>
  <si>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</si>
  <si>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</si>
  <si>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</si>
  <si>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</si>
  <si>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</si>
  <si>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</si>
  <si>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</si>
  <si>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</si>
  <si>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</si>
  <si>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</si>
  <si>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</si>
  <si>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</si>
  <si>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</si>
  <si>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</si>
  <si>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</si>
  <si>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</si>
  <si>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</si>
  <si>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</si>
  <si>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</si>
  <si>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</si>
  <si>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</si>
  <si>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</si>
  <si>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</si>
  <si>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</si>
  <si>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</si>
  <si>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</si>
  <si>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</si>
  <si>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</si>
  <si>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</si>
  <si>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</si>
  <si>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</si>
  <si>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</si>
  <si>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</si>
  <si>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</si>
  <si>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</si>
  <si>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</si>
  <si>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</si>
  <si>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</si>
  <si>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</si>
  <si>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</si>
  <si>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</si>
  <si>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</si>
  <si>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</si>
  <si>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</si>
  <si>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</si>
  <si>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</si>
  <si>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</si>
  <si>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</si>
  <si>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</si>
  <si>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</si>
  <si>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</si>
  <si>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</si>
  <si>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</si>
  <si>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</si>
  <si>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</si>
  <si>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</si>
  <si>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</si>
  <si>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</si>
  <si>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</si>
  <si>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</si>
  <si>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</si>
  <si>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</si>
  <si>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</si>
  <si>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</si>
  <si>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</si>
  <si>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</si>
  <si>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</si>
  <si>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</si>
  <si>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</si>
  <si>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</si>
  <si>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</si>
  <si>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</si>
  <si>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</si>
  <si>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</si>
  <si>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</si>
  <si>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</si>
  <si>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</si>
  <si>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</si>
  <si>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</si>
  <si>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</si>
  <si>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</si>
  <si>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</si>
  <si>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</si>
  <si>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</si>
  <si>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</si>
  <si>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</si>
  <si>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</si>
  <si>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</si>
  <si>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</si>
  <si>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</si>
  <si>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</si>
  <si>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</si>
  <si>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</si>
  <si>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</si>
  <si>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</si>
  <si>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</si>
  <si>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</si>
  <si>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</si>
  <si>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</si>
  <si>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</si>
  <si>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</si>
  <si>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</si>
  <si>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</si>
  <si>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</si>
  <si>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</si>
  <si>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</si>
  <si>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</si>
  <si>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</si>
  <si>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</si>
  <si>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</si>
  <si>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</si>
  <si>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</si>
  <si>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</si>
  <si>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</si>
  <si>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</si>
  <si>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</si>
  <si>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</si>
  <si>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</si>
  <si>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</si>
  <si>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</si>
  <si>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</si>
  <si>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</si>
  <si>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</si>
  <si>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</si>
  <si>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</si>
  <si>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</si>
  <si>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</si>
  <si>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</si>
  <si>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</si>
  <si>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</si>
  <si>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</si>
  <si>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</si>
  <si>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</si>
  <si>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</si>
  <si>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</si>
  <si>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</si>
  <si>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</si>
  <si>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</si>
  <si>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</si>
  <si>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</si>
  <si>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</si>
  <si>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</si>
  <si>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</si>
  <si>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</si>
  <si>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</si>
  <si>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</si>
  <si>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</si>
  <si>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</si>
  <si>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</si>
  <si>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</si>
  <si>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</si>
  <si>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</si>
  <si>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</si>
  <si>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</si>
  <si>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</si>
  <si>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</si>
  <si>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</si>
  <si>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</si>
  <si>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</si>
  <si>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</si>
  <si>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</si>
  <si>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</si>
  <si>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</si>
  <si>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</si>
  <si>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</si>
  <si>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</si>
  <si>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</si>
  <si>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</si>
  <si>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</si>
  <si>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</si>
  <si>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</si>
  <si>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</si>
  <si>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</si>
  <si>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</si>
  <si>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</si>
  <si>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</si>
  <si>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</si>
  <si>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</si>
  <si>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</si>
  <si>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</si>
  <si>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</si>
  <si>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</si>
  <si>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</si>
  <si>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</si>
  <si>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</si>
  <si>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</si>
  <si>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</si>
  <si>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</si>
  <si>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</si>
  <si>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</si>
  <si>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</si>
  <si>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</si>
  <si>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</si>
  <si>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</si>
  <si>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</si>
  <si>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</si>
  <si>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</si>
  <si>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</si>
  <si>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</si>
  <si>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</si>
  <si>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</si>
  <si>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</si>
  <si>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</si>
  <si>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</si>
  <si>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</si>
  <si>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</si>
  <si>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</si>
  <si>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</si>
  <si>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</si>
  <si>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</si>
  <si>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</si>
  <si>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</si>
  <si>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</si>
  <si>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</si>
  <si>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</si>
  <si>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</si>
  <si>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</si>
  <si>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</si>
  <si>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</si>
  <si>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</si>
  <si>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</si>
  <si>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</si>
  <si>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</si>
  <si>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</si>
  <si>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</si>
  <si>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</si>
  <si>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</si>
  <si>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</si>
  <si>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</si>
  <si>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</si>
  <si>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</si>
  <si>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</si>
  <si>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</si>
  <si>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</si>
  <si>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</si>
  <si>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</si>
  <si>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</si>
  <si>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</si>
  <si>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</si>
  <si>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</si>
  <si>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</si>
  <si>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</si>
  <si>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</si>
  <si>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</si>
  <si>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</si>
  <si>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</si>
  <si>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</si>
  <si>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</si>
  <si>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</si>
  <si>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</si>
  <si>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</si>
  <si>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</si>
  <si>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</si>
  <si>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</si>
  <si>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</si>
  <si>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</si>
  <si>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</si>
  <si>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</si>
  <si>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</si>
  <si>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</si>
  <si>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</si>
  <si>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</si>
  <si>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</si>
  <si>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</si>
  <si>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</si>
  <si>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</si>
  <si>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</si>
  <si>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</si>
  <si>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</si>
  <si>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</si>
  <si>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</si>
  <si>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</si>
  <si>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</si>
  <si>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</si>
  <si>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</si>
  <si>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</si>
  <si>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</si>
  <si>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</si>
  <si>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</si>
  <si>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</si>
  <si>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</si>
  <si>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</si>
  <si>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</si>
  <si>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</si>
  <si>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</si>
  <si>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</si>
  <si>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</si>
  <si>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</si>
  <si>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</si>
  <si>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</si>
  <si>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</si>
  <si>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</si>
  <si>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</si>
  <si>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</si>
  <si>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</si>
  <si>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</si>
  <si>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</si>
  <si>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</si>
  <si>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</si>
  <si>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</si>
  <si>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</si>
  <si>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</si>
  <si>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</si>
  <si>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</si>
  <si>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</si>
  <si>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</si>
  <si>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</si>
  <si>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</si>
  <si>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</si>
  <si>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</si>
  <si>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</si>
  <si>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</si>
  <si>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</si>
  <si>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</si>
  <si>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</si>
  <si>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</si>
  <si>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</si>
  <si>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</si>
  <si>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</si>
  <si>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</si>
  <si>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</si>
  <si>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</si>
  <si>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</si>
  <si>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</si>
  <si>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</si>
  <si>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</si>
  <si>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</si>
  <si>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</si>
  <si>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</si>
  <si>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</si>
  <si>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</si>
  <si>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</si>
  <si>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</si>
  <si>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</si>
  <si>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</si>
  <si>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</si>
  <si>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</si>
  <si>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</si>
  <si>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</si>
  <si>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</si>
  <si>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</si>
  <si>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</si>
  <si>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</si>
  <si>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</si>
  <si>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</si>
  <si>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</si>
  <si>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</si>
  <si>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</si>
  <si>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</si>
  <si>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</si>
  <si>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</si>
  <si>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</si>
  <si>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</si>
  <si>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</si>
  <si>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</si>
  <si>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</si>
  <si>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</si>
  <si>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</si>
  <si>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</si>
  <si>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</si>
  <si>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</si>
  <si>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</si>
  <si>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</si>
  <si>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</si>
  <si>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</si>
  <si>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</si>
  <si>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</si>
  <si>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</si>
  <si>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</si>
  <si>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</si>
  <si>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</si>
  <si>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</si>
  <si>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</si>
  <si>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</si>
  <si>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</si>
  <si>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</si>
  <si>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</si>
  <si>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</si>
  <si>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</si>
  <si>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</si>
  <si>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</si>
  <si>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</si>
  <si>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</si>
  <si>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</si>
  <si>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</si>
  <si>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</si>
  <si>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</si>
  <si>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</si>
  <si>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</si>
  <si>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</si>
  <si>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</si>
  <si>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</si>
  <si>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</si>
  <si>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</si>
  <si>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</si>
  <si>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</si>
  <si>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</si>
  <si>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</si>
  <si>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</si>
  <si>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</si>
  <si>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</si>
  <si>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</si>
  <si>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</si>
  <si>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</si>
  <si>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</si>
  <si>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</si>
  <si>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</si>
  <si>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</si>
  <si>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</si>
  <si>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</si>
  <si>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</si>
  <si>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</si>
  <si>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</si>
  <si>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</si>
  <si>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</si>
  <si>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</si>
  <si>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</si>
  <si>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</si>
  <si>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</si>
  <si>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</si>
  <si>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</si>
  <si>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</si>
  <si>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</si>
  <si>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</si>
  <si>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</si>
  <si>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</si>
  <si>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</si>
  <si>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</si>
  <si>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</si>
  <si>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</si>
  <si>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</si>
  <si>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</si>
  <si>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</si>
  <si>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</si>
  <si>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</si>
  <si>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</si>
  <si>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</si>
  <si>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</si>
  <si>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</si>
  <si>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</si>
  <si>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</si>
  <si>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</si>
  <si>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</si>
  <si>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</si>
  <si>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</si>
  <si>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</si>
  <si>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</si>
  <si>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</si>
  <si>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</si>
  <si>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</si>
  <si>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</si>
  <si>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</si>
  <si>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</si>
  <si>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</si>
  <si>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</si>
  <si>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</si>
  <si>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</si>
  <si>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</si>
  <si>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</si>
  <si>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</si>
  <si>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</si>
  <si>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</si>
  <si>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</si>
  <si>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</si>
  <si>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</si>
  <si>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</si>
  <si>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</si>
  <si>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</si>
  <si>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</si>
  <si>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</si>
  <si>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</si>
  <si>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</si>
  <si>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</si>
  <si>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</si>
  <si>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</si>
  <si>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</si>
  <si>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</si>
  <si>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</si>
  <si>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</si>
  <si>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</si>
  <si>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</si>
  <si>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</si>
  <si>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</si>
  <si>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</si>
  <si>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</si>
  <si>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</si>
  <si>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</si>
  <si>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</si>
  <si>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</si>
  <si>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</si>
  <si>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</si>
  <si>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</si>
  <si>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</si>
  <si>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</si>
  <si>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</si>
  <si>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</si>
  <si>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</si>
  <si>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</si>
  <si>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</si>
  <si>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</si>
  <si>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</si>
  <si>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</si>
  <si>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</si>
  <si>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</si>
  <si>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</si>
  <si>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</si>
  <si>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</si>
  <si>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</si>
  <si>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</si>
  <si>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</si>
  <si>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</si>
  <si>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</si>
  <si>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</si>
  <si>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</si>
  <si>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</si>
  <si>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</si>
  <si>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</si>
  <si>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</si>
  <si>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</si>
  <si>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</si>
  <si>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</si>
  <si>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</si>
  <si>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</si>
  <si>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</si>
  <si>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</si>
  <si>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</si>
  <si>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</si>
  <si>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</si>
  <si>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</si>
  <si>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</si>
  <si>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</si>
  <si>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</si>
  <si>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</si>
  <si>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</si>
  <si>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</si>
  <si>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</si>
  <si>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</si>
  <si>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</si>
  <si>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</si>
  <si>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</si>
  <si>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</si>
  <si>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</si>
  <si>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</si>
  <si>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</si>
  <si>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</si>
  <si>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</si>
  <si>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</si>
  <si>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</si>
  <si>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</si>
  <si>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</si>
  <si>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</si>
  <si>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</si>
  <si>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</si>
  <si>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</si>
  <si>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</si>
  <si>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</si>
  <si>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</si>
  <si>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</si>
  <si>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</si>
  <si>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</si>
  <si>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</si>
  <si>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</si>
  <si>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</si>
  <si>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</si>
  <si>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</si>
  <si>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</si>
  <si>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</si>
  <si>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</si>
  <si>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</si>
  <si>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</si>
  <si>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</si>
  <si>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</si>
  <si>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</si>
  <si>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</si>
  <si>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</si>
  <si>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</si>
  <si>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</si>
  <si>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</si>
  <si>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</si>
  <si>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</si>
  <si>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</si>
  <si>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</si>
  <si>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</si>
  <si>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</si>
  <si>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</si>
  <si>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</si>
  <si>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</si>
  <si>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</si>
  <si>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</si>
  <si>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</si>
  <si>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</si>
  <si>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</si>
  <si>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</si>
  <si>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</si>
  <si>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</si>
  <si>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</si>
  <si>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</si>
  <si>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</si>
  <si>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</si>
  <si>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</si>
  <si>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</si>
  <si>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</si>
  <si>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</si>
  <si>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</si>
  <si>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</si>
  <si>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</si>
  <si>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</si>
  <si>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</si>
  <si>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</si>
  <si>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</si>
  <si>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</si>
  <si>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</si>
  <si>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</si>
  <si>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</si>
  <si>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</si>
  <si>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</si>
  <si>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</si>
  <si>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</si>
  <si>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</si>
  <si>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</si>
  <si>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</si>
  <si>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</si>
  <si>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</si>
  <si>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</si>
  <si>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</si>
  <si>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</si>
  <si>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</si>
  <si>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</si>
  <si>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</si>
  <si>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</si>
  <si>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</si>
  <si>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</si>
  <si>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</si>
  <si>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</si>
  <si>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</si>
  <si>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</si>
  <si>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</si>
  <si>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</si>
  <si>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</si>
  <si>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</si>
  <si>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</si>
  <si>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</si>
  <si>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</si>
  <si>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</si>
  <si>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</si>
  <si>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</si>
  <si>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</si>
  <si>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</si>
  <si>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</si>
  <si>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</si>
  <si>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</si>
  <si>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</si>
  <si>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</si>
  <si>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</si>
  <si>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</si>
  <si>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</si>
  <si>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</si>
  <si>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</si>
  <si>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</si>
  <si>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</si>
  <si>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</si>
  <si>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</si>
  <si>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</si>
  <si>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</si>
  <si>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</si>
  <si>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</si>
  <si>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</si>
  <si>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</si>
  <si>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</si>
  <si>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</si>
  <si>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</si>
  <si>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</si>
  <si>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</si>
  <si>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</si>
  <si>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</si>
  <si>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</si>
  <si>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</si>
  <si>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</si>
  <si>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</si>
  <si>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</si>
  <si>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</si>
  <si>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</si>
  <si>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</si>
  <si>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</si>
  <si>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</si>
  <si>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</si>
  <si>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</si>
  <si>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</si>
  <si>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</si>
  <si>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</si>
  <si>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</si>
  <si>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</si>
  <si>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</si>
  <si>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</si>
  <si>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</si>
  <si>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</si>
  <si>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</si>
  <si>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</si>
  <si>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</si>
  <si>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</si>
  <si>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</si>
  <si>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</si>
  <si>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</si>
  <si>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</si>
  <si>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</si>
  <si>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</si>
  <si>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</si>
  <si>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</si>
  <si>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</si>
  <si>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</si>
  <si>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</si>
  <si>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</si>
  <si>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</si>
  <si>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</si>
  <si>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</si>
  <si>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</si>
  <si>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</si>
  <si>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</si>
  <si>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</si>
  <si>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</si>
  <si>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</si>
  <si>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</si>
  <si>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</si>
  <si>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</si>
  <si>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</si>
  <si>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</si>
  <si>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</si>
  <si>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</si>
  <si>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</si>
  <si>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</si>
  <si>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</si>
  <si>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</si>
  <si>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</si>
  <si>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</si>
  <si>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</si>
  <si>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</si>
  <si>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</si>
  <si>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</si>
  <si>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</si>
  <si>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</si>
  <si>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</si>
  <si>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</si>
  <si>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</si>
  <si>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</si>
  <si>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</si>
  <si>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</si>
  <si>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</si>
  <si>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</si>
  <si>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</si>
  <si>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</si>
  <si>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</si>
  <si>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</si>
  <si>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</si>
  <si>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</si>
  <si>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</si>
  <si>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</si>
  <si>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</si>
  <si>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</si>
  <si>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</si>
  <si>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</si>
  <si>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</si>
  <si>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</si>
  <si>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</si>
  <si>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</si>
  <si>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</si>
  <si>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</si>
  <si>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</si>
  <si>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</si>
  <si>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</si>
  <si>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</si>
  <si>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</si>
  <si>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</si>
  <si>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</si>
  <si>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</si>
  <si>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</si>
  <si>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</si>
  <si>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</si>
  <si>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</si>
  <si>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</si>
  <si>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</si>
  <si>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</si>
  <si>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</si>
  <si>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</si>
  <si>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</si>
  <si>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</si>
  <si>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</si>
  <si>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</si>
  <si>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</si>
  <si>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</si>
  <si>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</si>
  <si>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</si>
  <si>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</si>
  <si>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</si>
  <si>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</si>
  <si>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</si>
  <si>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</si>
  <si>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</si>
  <si>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</si>
  <si>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</si>
  <si>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</si>
  <si>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</si>
  <si>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</si>
  <si>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</si>
  <si>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</si>
  <si>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</si>
  <si>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</si>
  <si>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</si>
  <si>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</si>
  <si>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</si>
  <si>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</si>
  <si>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</si>
  <si>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</si>
  <si>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</si>
  <si>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</si>
  <si>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</si>
  <si>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</si>
  <si>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</si>
  <si>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</si>
  <si>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</si>
  <si>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</si>
  <si>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</si>
  <si>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</si>
  <si>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</si>
  <si>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</si>
  <si>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</si>
  <si>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</si>
  <si>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</si>
  <si>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</si>
  <si>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</si>
  <si>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</si>
  <si>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</si>
  <si>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</si>
  <si>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</si>
  <si>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</si>
  <si>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</si>
  <si>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</si>
  <si>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</si>
  <si>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</si>
  <si>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</si>
  <si>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</si>
  <si>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</si>
  <si>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</si>
  <si>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</si>
  <si>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</si>
  <si>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</si>
  <si>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</si>
  <si>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</si>
  <si>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</si>
  <si>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</si>
  <si>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</si>
  <si>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</si>
  <si>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</si>
  <si>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</si>
  <si>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</si>
  <si>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</si>
  <si>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</si>
  <si>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</si>
  <si>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</si>
  <si>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</si>
  <si>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</si>
  <si>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</si>
  <si>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</si>
  <si>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</si>
  <si>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</si>
  <si>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</si>
  <si>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</si>
  <si>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</si>
  <si>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</si>
  <si>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</si>
  <si>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</si>
  <si>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</si>
  <si>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</si>
  <si>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</si>
  <si>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</si>
  <si>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</si>
  <si>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</si>
  <si>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</si>
  <si>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</si>
  <si>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</si>
  <si>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</si>
  <si>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</si>
  <si>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</si>
  <si>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</si>
  <si>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</si>
  <si>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</si>
  <si>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</si>
  <si>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</si>
  <si>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</si>
  <si>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</si>
  <si>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</si>
  <si>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</si>
  <si>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</si>
  <si>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</si>
  <si>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</si>
  <si>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</si>
  <si>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</si>
  <si>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</si>
  <si>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</si>
  <si>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</si>
  <si>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</si>
  <si>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</si>
  <si>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</si>
  <si>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</si>
  <si>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</si>
  <si>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</si>
  <si>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</si>
  <si>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</si>
  <si>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</si>
  <si>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</si>
  <si>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</si>
  <si>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</si>
  <si>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</si>
  <si>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</si>
  <si>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</si>
  <si>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</si>
  <si>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</si>
  <si>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</si>
  <si>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</si>
  <si>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</si>
  <si>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</si>
  <si>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</si>
  <si>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</si>
  <si>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</si>
  <si>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</si>
  <si>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</si>
  <si>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</si>
  <si>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</si>
  <si>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</si>
  <si>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</si>
  <si>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</si>
  <si>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</si>
  <si>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</si>
  <si>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</si>
  <si>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</si>
  <si>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</si>
  <si>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</si>
  <si>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</si>
  <si>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</si>
  <si>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</si>
  <si>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</si>
  <si>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</si>
  <si>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</si>
  <si>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</si>
  <si>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</si>
  <si>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</si>
  <si>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</si>
  <si>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</si>
  <si>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</si>
  <si>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</si>
  <si>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</si>
  <si>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</si>
  <si>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</si>
  <si>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</si>
  <si>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</si>
  <si>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</si>
  <si>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</si>
  <si>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</si>
  <si>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</si>
  <si>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</si>
  <si>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</si>
  <si>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</si>
  <si>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</si>
  <si>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</si>
  <si>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</si>
  <si>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</si>
  <si>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</si>
  <si>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</si>
  <si>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</si>
  <si>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</si>
  <si>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</si>
  <si>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</si>
  <si>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</si>
  <si>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</si>
  <si>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</si>
  <si>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</si>
  <si>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</si>
  <si>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</si>
  <si>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</si>
  <si>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</si>
  <si>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</si>
  <si>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</si>
  <si>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</si>
  <si>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</si>
  <si>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</si>
  <si>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</si>
  <si>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</si>
  <si>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</si>
  <si>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</si>
  <si>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</si>
  <si>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</si>
  <si>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</si>
  <si>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</si>
  <si>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</si>
  <si>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</si>
  <si>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</si>
  <si>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</si>
  <si>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</si>
  <si>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</si>
  <si>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</si>
  <si>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</si>
  <si>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</si>
  <si>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</si>
  <si>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</si>
  <si>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</si>
  <si>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</si>
  <si>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</si>
  <si>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</si>
  <si>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</si>
  <si>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</si>
  <si>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</si>
  <si>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</si>
  <si>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</si>
  <si>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</si>
  <si>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</si>
  <si>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</si>
  <si>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</si>
  <si>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</si>
  <si>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</si>
  <si>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</si>
  <si>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</si>
  <si>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</si>
  <si>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</si>
  <si>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</si>
  <si>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</si>
  <si>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</si>
  <si>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</si>
  <si>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</si>
  <si>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</si>
  <si>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</si>
  <si>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</si>
  <si>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</si>
  <si>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</si>
  <si>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</si>
  <si>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</si>
  <si>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</si>
  <si>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</si>
  <si>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</si>
  <si>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</si>
  <si>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</si>
  <si>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</si>
  <si>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</si>
  <si>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</si>
  <si>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</si>
  <si>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</si>
  <si>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</si>
  <si>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</si>
  <si>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</si>
  <si>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</si>
  <si>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</si>
  <si>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</si>
  <si>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</si>
  <si>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</si>
  <si>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</si>
  <si>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</si>
  <si>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</si>
  <si>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</si>
  <si>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</si>
  <si>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</si>
  <si>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</si>
  <si>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</si>
  <si>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</si>
  <si>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</si>
  <si>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</si>
  <si>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</si>
  <si>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</si>
  <si>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</si>
  <si>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</si>
  <si>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</si>
  <si>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</si>
  <si>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</si>
  <si>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</si>
  <si>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</si>
  <si>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</si>
  <si>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</si>
  <si>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</si>
  <si>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</si>
  <si>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</si>
  <si>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</si>
  <si>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</si>
  <si>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</si>
  <si>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</si>
  <si>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</si>
  <si>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</si>
  <si>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</si>
  <si>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</si>
  <si>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</si>
  <si>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</si>
  <si>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</si>
  <si>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</si>
  <si>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</si>
  <si>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</si>
  <si>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</si>
  <si>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</si>
  <si>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</si>
  <si>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</si>
  <si>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</si>
  <si>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</si>
  <si>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</si>
  <si>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</si>
  <si>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</si>
  <si>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</si>
  <si>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</si>
  <si>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</si>
  <si>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</si>
  <si>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</si>
  <si>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</si>
  <si>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</si>
  <si>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</si>
  <si>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</si>
  <si>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</si>
  <si>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</si>
  <si>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</si>
  <si>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</si>
  <si>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</si>
  <si>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</si>
  <si>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</si>
  <si>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</si>
  <si>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</si>
  <si>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</si>
  <si>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</si>
  <si>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</si>
  <si>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</si>
  <si>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</si>
  <si>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</si>
  <si>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</si>
  <si>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</si>
  <si>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</si>
  <si>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</si>
  <si>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</si>
  <si>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</si>
  <si>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</si>
  <si>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</si>
  <si>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</si>
  <si>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</si>
  <si>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</si>
  <si>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</si>
  <si>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</si>
  <si>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</si>
  <si>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</si>
  <si>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</si>
  <si>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</si>
  <si>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</si>
  <si>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</si>
  <si>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</si>
  <si>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</si>
  <si>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</si>
  <si>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</si>
  <si>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</si>
  <si>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</si>
  <si>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</si>
  <si>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</si>
  <si>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</si>
  <si>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</si>
  <si>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</si>
  <si>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</si>
  <si>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</si>
  <si>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</si>
  <si>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</si>
  <si>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</si>
  <si>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</si>
  <si>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</si>
  <si>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</si>
  <si>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</si>
  <si>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</si>
  <si>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</si>
  <si>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</si>
  <si>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</si>
  <si>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</si>
  <si>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</si>
  <si>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</si>
  <si>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</si>
  <si>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</si>
  <si>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</si>
  <si>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</si>
  <si>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</si>
  <si>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</si>
  <si>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</si>
  <si>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</si>
  <si>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</si>
  <si>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</si>
  <si>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</si>
  <si>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</si>
  <si>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</si>
  <si>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</si>
  <si>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</si>
  <si>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</si>
  <si>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</si>
  <si>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</si>
  <si>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</si>
  <si>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</si>
  <si>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</si>
  <si>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</si>
  <si>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</si>
  <si>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</si>
  <si>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</si>
  <si>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</si>
  <si>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</si>
  <si>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</si>
  <si>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</si>
  <si>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</si>
  <si>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</si>
  <si>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</si>
  <si>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</si>
  <si>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</si>
  <si>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</si>
  <si>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</si>
  <si>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</si>
  <si>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</si>
  <si>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</si>
  <si>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</si>
  <si>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</si>
  <si>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</si>
  <si>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</si>
  <si>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</si>
  <si>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</si>
  <si>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</si>
  <si>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</si>
  <si>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</si>
  <si>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</si>
  <si>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</si>
  <si>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</si>
  <si>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</si>
  <si>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</si>
  <si>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</si>
  <si>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</si>
  <si>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</si>
  <si>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</si>
  <si>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</si>
  <si>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</si>
  <si>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</si>
  <si>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</si>
  <si>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</si>
  <si>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</si>
  <si>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</si>
  <si>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</si>
  <si>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</si>
  <si>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</si>
  <si>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</si>
  <si>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</si>
  <si>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</si>
  <si>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</si>
  <si>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</si>
  <si>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</si>
  <si>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</si>
  <si>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</si>
  <si>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</si>
  <si>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</si>
  <si>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</si>
  <si>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</si>
  <si>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</si>
  <si>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</si>
  <si>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</si>
  <si>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</si>
  <si>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</si>
  <si>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</si>
  <si>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</si>
  <si>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</si>
  <si>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</si>
  <si>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</si>
  <si>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</si>
  <si>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</si>
  <si>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</si>
  <si>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</si>
  <si>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</si>
  <si>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</si>
  <si>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</si>
  <si>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</si>
  <si>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</si>
  <si>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</si>
  <si>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</si>
  <si>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</si>
  <si>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</si>
  <si>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</si>
  <si>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</si>
  <si>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</si>
  <si>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</si>
  <si>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</si>
  <si>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</si>
  <si>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</si>
  <si>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</si>
  <si>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</si>
  <si>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</si>
  <si>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</si>
  <si>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</si>
  <si>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</si>
  <si>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</si>
  <si>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</si>
  <si>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</si>
  <si>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</si>
  <si>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</si>
  <si>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</si>
  <si>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</si>
  <si>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</si>
  <si>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</si>
  <si>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</si>
  <si>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</si>
  <si>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</si>
  <si>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</si>
  <si>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</si>
  <si>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</si>
  <si>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</si>
  <si>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</si>
  <si>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</si>
  <si>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</si>
  <si>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</si>
  <si>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</si>
  <si>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</si>
  <si>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</si>
  <si>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</si>
  <si>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</si>
  <si>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</si>
  <si>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</si>
  <si>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</si>
  <si>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</si>
  <si>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</si>
  <si>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</si>
  <si>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</si>
  <si>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</si>
  <si>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</si>
  <si>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</si>
  <si>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</si>
  <si>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</si>
  <si>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</si>
  <si>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</si>
  <si>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</si>
  <si>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</si>
  <si>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</si>
  <si>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</si>
  <si>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</si>
  <si>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</si>
  <si>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</si>
  <si>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</si>
  <si>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</si>
  <si>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</si>
  <si>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</si>
  <si>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</si>
  <si>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</si>
  <si>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</si>
  <si>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</si>
  <si>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</si>
  <si>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</si>
  <si>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</si>
  <si>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</si>
  <si>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</si>
  <si>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</si>
  <si>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</si>
  <si>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</si>
  <si>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</si>
  <si>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</si>
  <si>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</si>
  <si>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</si>
  <si>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</si>
  <si>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</si>
  <si>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</si>
  <si>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</si>
  <si>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</si>
  <si>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</si>
  <si>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</si>
  <si>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</si>
  <si>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</si>
  <si>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</si>
  <si>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</si>
  <si>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</si>
  <si>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</si>
  <si>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</si>
  <si>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</si>
  <si>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</si>
  <si>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</si>
  <si>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</si>
  <si>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</si>
  <si>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</si>
  <si>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</si>
  <si>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</si>
  <si>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</si>
  <si>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</si>
  <si>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</si>
  <si>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</si>
  <si>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</si>
  <si>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</si>
  <si>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</si>
  <si>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</si>
  <si>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</si>
  <si>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</si>
  <si>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</si>
  <si>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</si>
  <si>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</si>
  <si>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</si>
  <si>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</si>
  <si>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</si>
  <si>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</si>
  <si>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</si>
  <si>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</si>
  <si>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</si>
  <si>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</si>
  <si>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</si>
  <si>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</si>
  <si>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</si>
  <si>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</si>
  <si>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</si>
  <si>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</si>
  <si>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</si>
  <si>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</si>
  <si>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</si>
  <si>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</si>
  <si>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</si>
  <si>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</si>
  <si>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</si>
  <si>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</si>
  <si>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</si>
  <si>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</si>
  <si>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</si>
  <si>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</si>
  <si>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</si>
  <si>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</si>
  <si>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</si>
  <si>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</si>
  <si>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</si>
  <si>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</si>
  <si>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</si>
  <si>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</si>
  <si>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</si>
  <si>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</si>
  <si>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</si>
  <si>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</si>
  <si>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</si>
  <si>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</si>
  <si>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</si>
  <si>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</si>
  <si>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</si>
  <si>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</si>
  <si>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</si>
  <si>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</si>
  <si>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</si>
  <si>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</si>
  <si>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</si>
  <si>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</si>
  <si>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</si>
  <si>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</si>
  <si>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</si>
  <si>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</si>
  <si>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</si>
  <si>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</si>
  <si>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</si>
  <si>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</si>
  <si>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</si>
  <si>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</si>
  <si>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</si>
  <si>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</si>
  <si>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</si>
  <si>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</si>
  <si>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</si>
  <si>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</si>
  <si>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</si>
  <si>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</si>
  <si>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</si>
  <si>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</si>
  <si>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</si>
  <si>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</si>
  <si>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</si>
  <si>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</si>
  <si>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</si>
  <si>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</si>
  <si>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</si>
  <si>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</si>
  <si>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</si>
  <si>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</si>
  <si>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</si>
  <si>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</si>
  <si>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</si>
  <si>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</si>
  <si>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</si>
  <si>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</si>
  <si>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</si>
  <si>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</si>
  <si>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</si>
  <si>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</si>
  <si>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</si>
  <si>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</si>
  <si>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</si>
  <si>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</si>
  <si>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</si>
  <si>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</si>
  <si>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</si>
  <si>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</si>
  <si>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</si>
  <si>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</si>
  <si>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</si>
  <si>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</si>
  <si>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</si>
  <si>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</si>
  <si>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</si>
  <si>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</si>
  <si>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</si>
  <si>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</si>
  <si>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</si>
  <si>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</si>
  <si>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</si>
  <si>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</si>
  <si>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</si>
  <si>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</si>
  <si>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</si>
  <si>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</si>
  <si>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</si>
  <si>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</si>
  <si>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</si>
  <si>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</si>
  <si>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</si>
  <si>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</si>
  <si>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</si>
  <si>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</si>
  <si>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</si>
  <si>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</si>
  <si>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</si>
  <si>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</si>
  <si>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</si>
  <si>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</si>
  <si>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</si>
  <si>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</si>
  <si>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</si>
  <si>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</si>
  <si>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</si>
  <si>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</si>
  <si>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</si>
  <si>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</si>
  <si>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</si>
  <si>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</si>
  <si>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</si>
  <si>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</si>
  <si>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</si>
  <si>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</si>
  <si>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</si>
  <si>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</si>
  <si>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</si>
  <si>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</si>
  <si>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</si>
  <si>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</si>
  <si>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</si>
  <si>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</si>
  <si>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</si>
  <si>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</si>
  <si>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</si>
  <si>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</si>
  <si>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</si>
  <si>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</si>
  <si>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</si>
  <si>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</si>
  <si>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</si>
  <si>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</si>
  <si>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</si>
  <si>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</si>
  <si>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</si>
  <si>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</si>
  <si>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</si>
  <si>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</si>
  <si>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</si>
  <si>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</si>
  <si>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</si>
  <si>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</si>
  <si>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</si>
  <si>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</si>
  <si>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</si>
  <si>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</si>
  <si>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</si>
  <si>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</si>
  <si>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</si>
  <si>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</si>
  <si>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</si>
  <si>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</si>
  <si>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</si>
  <si>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</si>
  <si>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</si>
  <si>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</si>
  <si>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</si>
  <si>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</si>
  <si>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</si>
  <si>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</si>
  <si>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</si>
  <si>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</si>
  <si>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</si>
  <si>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</si>
  <si>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</si>
  <si>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</si>
  <si>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</si>
  <si>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</si>
  <si>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</si>
  <si>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</si>
  <si>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</si>
  <si>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</si>
  <si>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</si>
  <si>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</si>
  <si>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</si>
  <si>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</si>
  <si>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</si>
  <si>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</si>
  <si>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</si>
  <si>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</si>
  <si>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</si>
  <si>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</si>
  <si>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</si>
  <si>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</si>
  <si>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</si>
  <si>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</si>
  <si>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</si>
  <si>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</si>
  <si>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</si>
  <si>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</si>
  <si>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</si>
  <si>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</si>
  <si>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</si>
  <si>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</si>
  <si>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</si>
  <si>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</si>
  <si>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</si>
  <si>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</si>
  <si>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</si>
  <si>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</si>
  <si>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</si>
  <si>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</si>
  <si>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</si>
  <si>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</si>
  <si>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</si>
  <si>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</si>
  <si>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</si>
  <si>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</si>
  <si>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</si>
  <si>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</si>
  <si>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</si>
  <si>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</si>
  <si>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</si>
  <si>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</si>
  <si>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</si>
  <si>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</si>
  <si>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</si>
  <si>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</si>
  <si>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</si>
  <si>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</si>
  <si>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</si>
  <si>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</si>
  <si>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</si>
  <si>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</si>
  <si>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</si>
  <si>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</si>
  <si>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</si>
  <si>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</si>
  <si>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</si>
  <si>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</si>
  <si>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</si>
  <si>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</si>
  <si>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</si>
  <si>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</si>
  <si>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</si>
  <si>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</si>
  <si>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</si>
  <si>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</si>
  <si>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</si>
  <si>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</si>
  <si>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</si>
  <si>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</si>
  <si>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</si>
  <si>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</si>
  <si>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</si>
  <si>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</si>
  <si>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</si>
  <si>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</si>
  <si>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</si>
  <si>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</si>
  <si>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</si>
  <si>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</si>
  <si>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</si>
  <si>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</si>
  <si>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</si>
  <si>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</si>
  <si>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</si>
  <si>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</si>
  <si>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</si>
  <si>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</si>
  <si>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</si>
  <si>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</si>
  <si>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</si>
  <si>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</si>
  <si>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</si>
  <si>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</si>
  <si>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</si>
  <si>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</si>
  <si>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</si>
  <si>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</si>
  <si>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</si>
  <si>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</si>
  <si>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</si>
  <si>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</si>
  <si>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</si>
  <si>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</si>
  <si>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</si>
  <si>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</si>
  <si>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</si>
  <si>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</si>
  <si>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</si>
  <si>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</si>
  <si>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</si>
  <si>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</si>
  <si>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</si>
  <si>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</si>
  <si>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</si>
  <si>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</si>
  <si>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</si>
  <si>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</si>
  <si>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</si>
  <si>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</si>
  <si>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</si>
  <si>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</si>
  <si>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</si>
  <si>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</si>
  <si>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</si>
  <si>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</si>
  <si>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</si>
  <si>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</si>
  <si>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</si>
  <si>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</si>
  <si>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</si>
  <si>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</si>
  <si>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</si>
  <si>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</si>
  <si>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</si>
  <si>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</si>
  <si>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</si>
  <si>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</si>
  <si>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</si>
  <si>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</si>
  <si>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</si>
  <si>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</si>
  <si>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</si>
  <si>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</si>
  <si>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</si>
  <si>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</si>
  <si>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</si>
  <si>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</si>
  <si>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</si>
  <si>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</si>
  <si>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</si>
  <si>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</si>
  <si>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</si>
  <si>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</si>
  <si>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</si>
  <si>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</si>
  <si>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</si>
  <si>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</si>
  <si>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</si>
  <si>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</si>
  <si>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</si>
  <si>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</si>
  <si>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</si>
  <si>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</si>
  <si>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</si>
  <si>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</si>
  <si>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</si>
  <si>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</si>
  <si>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</si>
  <si>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</si>
  <si>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</si>
  <si>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</si>
  <si>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</si>
  <si>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</si>
  <si>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</si>
  <si>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</si>
  <si>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</si>
  <si>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</si>
  <si>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</si>
  <si>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</si>
  <si>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</si>
  <si>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</si>
  <si>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</si>
  <si>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</si>
  <si>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</si>
  <si>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</si>
  <si>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</si>
  <si>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</si>
  <si>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</si>
  <si>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</si>
  <si>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</si>
  <si>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</si>
  <si>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</si>
  <si>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</si>
  <si>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</si>
  <si>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</si>
  <si>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</si>
  <si>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</si>
  <si>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</si>
  <si>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</si>
  <si>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</si>
  <si>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</si>
  <si>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</si>
  <si>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</si>
  <si>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</si>
  <si>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</si>
  <si>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</si>
  <si>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</si>
  <si>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</si>
  <si>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</si>
  <si>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</si>
  <si>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</si>
  <si>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</si>
  <si>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</si>
  <si>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</si>
  <si>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</si>
  <si>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</si>
  <si>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</si>
  <si>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</si>
  <si>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</si>
  <si>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</si>
  <si>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</si>
  <si>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</si>
  <si>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</si>
  <si>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</si>
  <si>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</si>
  <si>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</si>
  <si>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</si>
  <si>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</si>
  <si>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</si>
  <si>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</si>
  <si>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</si>
  <si>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</si>
  <si>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</si>
  <si>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</si>
  <si>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</si>
  <si>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</si>
  <si>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</si>
  <si>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</si>
  <si>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</si>
  <si>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</si>
  <si>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</si>
  <si>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</si>
  <si>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</si>
  <si>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</si>
  <si>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</si>
  <si>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</si>
  <si>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</si>
  <si>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</si>
  <si>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</si>
  <si>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</si>
  <si>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</si>
  <si>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</si>
  <si>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</si>
  <si>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</si>
  <si>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</si>
  <si>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</si>
  <si>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</si>
  <si>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</si>
  <si>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</si>
  <si>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</si>
  <si>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</si>
  <si>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</si>
  <si>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</si>
  <si>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</si>
  <si>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</si>
  <si>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</si>
  <si>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</si>
  <si>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</si>
  <si>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</si>
  <si>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</si>
  <si>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</si>
  <si>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</si>
  <si>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</si>
  <si>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</si>
  <si>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</si>
  <si>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</si>
  <si>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</si>
  <si>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</si>
  <si>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</si>
  <si>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</si>
  <si>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</si>
  <si>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</si>
  <si>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</si>
  <si>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</si>
  <si>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</si>
  <si>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</si>
  <si>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</si>
  <si>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</si>
  <si>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</si>
  <si>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</si>
  <si>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</si>
  <si>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</si>
  <si>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</si>
  <si>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</si>
  <si>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</si>
  <si>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</si>
  <si>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</si>
  <si>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</si>
  <si>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</si>
  <si>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</si>
  <si>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</si>
  <si>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</si>
  <si>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</si>
  <si>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</si>
  <si>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</si>
  <si>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</si>
  <si>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</si>
  <si>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</si>
  <si>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</si>
  <si>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</si>
  <si>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</si>
  <si>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</si>
  <si>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</si>
  <si>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</si>
  <si>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</si>
  <si>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</si>
  <si>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</si>
  <si>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</si>
  <si>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</si>
  <si>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</si>
  <si>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</si>
  <si>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</si>
  <si>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</si>
  <si>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</si>
  <si>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</si>
  <si>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</si>
  <si>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</si>
  <si>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</si>
  <si>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</si>
  <si>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</si>
  <si>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</si>
  <si>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</si>
  <si>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</si>
  <si>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</si>
  <si>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</si>
  <si>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</si>
  <si>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</si>
  <si>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</si>
  <si>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</si>
  <si>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</si>
  <si>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</si>
  <si>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</si>
  <si>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</si>
  <si>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</si>
  <si>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</si>
  <si>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</si>
  <si>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</si>
  <si>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</si>
  <si>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</si>
  <si>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</si>
  <si>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</si>
  <si>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</si>
  <si>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</si>
  <si>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</si>
  <si>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</si>
  <si>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</si>
  <si>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</si>
  <si>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</si>
  <si>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</si>
  <si>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</si>
  <si>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</si>
  <si>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</si>
  <si>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</si>
  <si>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</si>
  <si>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</si>
  <si>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</si>
  <si>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</si>
  <si>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</si>
  <si>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</si>
  <si>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</si>
  <si>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</si>
  <si>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</si>
  <si>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</si>
  <si>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</si>
  <si>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</si>
  <si>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</si>
  <si>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</si>
  <si>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</si>
  <si>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</si>
  <si>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</si>
  <si>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</si>
  <si>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</si>
  <si>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</si>
  <si>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</si>
  <si>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</si>
  <si>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</si>
  <si>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</si>
  <si>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</si>
  <si>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</si>
  <si>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</si>
  <si>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</si>
  <si>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</si>
  <si>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</si>
  <si>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</si>
  <si>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</si>
  <si>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</si>
  <si>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</si>
  <si>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</si>
  <si>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</si>
  <si>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</si>
  <si>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</si>
  <si>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</si>
  <si>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</si>
  <si>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</si>
  <si>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</si>
  <si>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</si>
  <si>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</si>
  <si>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</si>
  <si>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</si>
  <si>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</si>
  <si>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</si>
  <si>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</si>
  <si>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</si>
  <si>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</si>
  <si>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</si>
  <si>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</si>
  <si>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</si>
  <si>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</si>
  <si>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</si>
  <si>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</si>
  <si>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</si>
  <si>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</si>
  <si>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</si>
  <si>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</si>
  <si>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</si>
  <si>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</si>
  <si>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</si>
  <si>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</si>
  <si>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</si>
  <si>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</si>
  <si>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</si>
  <si>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</si>
  <si>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</si>
  <si>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</si>
  <si>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</si>
  <si>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</si>
  <si>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</si>
  <si>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</si>
  <si>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</si>
  <si>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</si>
  <si>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</si>
  <si>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</si>
  <si>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</si>
  <si>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</si>
  <si>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</si>
  <si>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</si>
  <si>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</si>
  <si>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</si>
  <si>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</si>
  <si>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</si>
  <si>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</si>
  <si>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</si>
  <si>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</si>
  <si>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</si>
  <si>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</si>
  <si>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</si>
  <si>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</si>
  <si>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</si>
  <si>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</si>
  <si>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</si>
  <si>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</si>
  <si>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</si>
  <si>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</si>
  <si>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</si>
  <si>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</si>
  <si>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</si>
  <si>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</si>
  <si>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</si>
  <si>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</si>
  <si>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</si>
  <si>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</si>
  <si>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</si>
  <si>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</si>
  <si>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</si>
  <si>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</si>
  <si>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</si>
  <si>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</si>
  <si>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</si>
  <si>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</si>
  <si>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</si>
  <si>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</si>
  <si>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</si>
  <si>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</si>
  <si>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</si>
  <si>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</si>
  <si>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</si>
  <si>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</si>
  <si>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</si>
  <si>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</si>
  <si>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</si>
  <si>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</si>
  <si>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</si>
  <si>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</si>
  <si>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</si>
  <si>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</si>
  <si>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</si>
  <si>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</si>
  <si>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</si>
  <si>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</si>
  <si>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</si>
  <si>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</si>
  <si>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</si>
  <si>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</si>
  <si>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</si>
  <si>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</si>
  <si>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</si>
  <si>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</si>
  <si>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</si>
  <si>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</si>
  <si>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</si>
  <si>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</si>
  <si>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</si>
  <si>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</si>
  <si>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</si>
  <si>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</si>
  <si>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</si>
  <si>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</si>
  <si>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</si>
  <si>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</si>
  <si>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</si>
  <si>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</si>
  <si>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</si>
  <si>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</si>
  <si>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</si>
  <si>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</si>
  <si>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</si>
  <si>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</si>
  <si>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</si>
  <si>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</si>
  <si>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</si>
  <si>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</si>
  <si>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</si>
  <si>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</si>
  <si>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</si>
  <si>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</si>
  <si>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</si>
  <si>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</si>
  <si>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</si>
  <si>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</si>
  <si>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</si>
  <si>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</si>
  <si>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</si>
  <si>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</si>
  <si>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</si>
  <si>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</si>
  <si>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</si>
  <si>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</si>
  <si>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</si>
  <si>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</si>
  <si>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</si>
  <si>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</si>
  <si>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</si>
  <si>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</si>
  <si>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</si>
  <si>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</si>
  <si>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</si>
  <si>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</si>
  <si>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</si>
  <si>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</si>
  <si>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</si>
  <si>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</si>
  <si>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</si>
  <si>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</si>
  <si>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</si>
  <si>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</si>
  <si>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</si>
  <si>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</si>
  <si>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</si>
  <si>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</si>
  <si>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</si>
  <si>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</si>
  <si>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</si>
  <si>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</si>
  <si>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</si>
  <si>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</si>
  <si>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</si>
  <si>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</si>
  <si>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</si>
  <si>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</si>
  <si>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</si>
  <si>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</si>
  <si>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</si>
  <si>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</si>
  <si>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</si>
  <si>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</si>
  <si>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</si>
  <si>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</si>
  <si>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</si>
  <si>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</si>
  <si>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</si>
  <si>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</si>
  <si>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</si>
  <si>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</si>
  <si>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</si>
  <si>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</si>
  <si>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</si>
  <si>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</si>
  <si>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</si>
  <si>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</si>
  <si>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</si>
  <si>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</si>
  <si>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</si>
  <si>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</si>
  <si>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</si>
  <si>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</si>
  <si>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</si>
  <si>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</si>
  <si>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</si>
  <si>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</si>
  <si>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</si>
  <si>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</si>
  <si>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</si>
  <si>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</si>
  <si>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</si>
  <si>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</si>
  <si>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</si>
  <si>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</si>
  <si>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</si>
  <si>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</si>
  <si>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</si>
  <si>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</si>
  <si>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</si>
  <si>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</si>
  <si>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</si>
  <si>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</si>
  <si>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</si>
  <si>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</si>
  <si>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</si>
  <si>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</si>
  <si>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</si>
  <si>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</si>
  <si>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</si>
  <si>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</si>
  <si>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</si>
  <si>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</si>
  <si>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</si>
  <si>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</si>
  <si>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</si>
  <si>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</si>
  <si>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</si>
  <si>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</si>
  <si>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</si>
  <si>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</si>
  <si>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</si>
  <si>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</si>
  <si>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</si>
  <si>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</si>
  <si>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</si>
  <si>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</si>
  <si>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</si>
  <si>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</si>
  <si>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</si>
  <si>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</si>
  <si>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</si>
  <si>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</si>
  <si>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</si>
  <si>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</si>
  <si>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</si>
  <si>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</si>
  <si>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</si>
  <si>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</si>
  <si>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</si>
  <si>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</si>
  <si>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</si>
  <si>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</si>
  <si>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</si>
  <si>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</si>
  <si>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</si>
  <si>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</si>
  <si>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</si>
  <si>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</si>
  <si>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</si>
  <si>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</si>
  <si>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</si>
  <si>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</si>
  <si>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</si>
  <si>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</si>
  <si>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</si>
  <si>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</si>
  <si>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</si>
  <si>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</si>
  <si>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</si>
  <si>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</si>
  <si>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</si>
  <si>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</si>
  <si>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</si>
  <si>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</si>
  <si>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</si>
  <si>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</si>
  <si>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</si>
  <si>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</si>
  <si>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</si>
  <si>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</si>
  <si>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</si>
  <si>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</si>
  <si>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</si>
  <si>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</si>
  <si>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</si>
  <si>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</si>
  <si>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</si>
  <si>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</si>
  <si>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</si>
  <si>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</si>
  <si>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</si>
  <si>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</si>
  <si>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</si>
  <si>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</si>
  <si>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</si>
  <si>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</si>
  <si>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</si>
  <si>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</si>
  <si>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</si>
  <si>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</si>
  <si>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</si>
  <si>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</si>
  <si>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</si>
  <si>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</si>
  <si>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</si>
  <si>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</si>
  <si>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</si>
  <si>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</si>
  <si>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</si>
  <si>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</si>
  <si>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</si>
  <si>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</si>
  <si>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</si>
  <si>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</si>
  <si>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</si>
  <si>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</si>
  <si>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</si>
  <si>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</si>
  <si>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</si>
  <si>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</si>
  <si>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</si>
  <si>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</si>
  <si>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</si>
  <si>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</si>
  <si>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</si>
  <si>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</si>
  <si>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</si>
  <si>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</si>
  <si>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</si>
  <si>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</si>
  <si>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</si>
  <si>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</si>
  <si>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</si>
  <si>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</si>
  <si>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</si>
  <si>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</si>
  <si>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</si>
  <si>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</si>
  <si>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</si>
  <si>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</si>
  <si>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</si>
  <si>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</si>
  <si>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</si>
  <si>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</si>
  <si>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</si>
  <si>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</si>
  <si>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</si>
  <si>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</si>
  <si>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</si>
  <si>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</si>
  <si>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</si>
  <si>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</si>
  <si>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</si>
  <si>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</si>
  <si>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</si>
  <si>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</si>
  <si>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</si>
  <si>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</si>
  <si>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</si>
  <si>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</si>
  <si>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</si>
  <si>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</si>
  <si>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</si>
  <si>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</si>
  <si>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</si>
  <si>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</si>
  <si>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</si>
  <si>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</si>
  <si>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</si>
  <si>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</si>
  <si>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</si>
  <si>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</si>
  <si>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</si>
  <si>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</si>
  <si>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</si>
  <si>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</si>
  <si>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</si>
  <si>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</si>
  <si>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</si>
  <si>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</si>
  <si>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</si>
  <si>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</si>
  <si>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</si>
  <si>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</si>
  <si>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</si>
  <si>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</si>
  <si>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</si>
  <si>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</si>
  <si>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</si>
  <si>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</si>
  <si>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</si>
  <si>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</si>
  <si>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</si>
  <si>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</si>
  <si>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</si>
  <si>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</si>
  <si>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</si>
  <si>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</si>
  <si>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</si>
  <si>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</si>
  <si>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</si>
  <si>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</si>
  <si>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</si>
  <si>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</si>
  <si>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</si>
  <si>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</si>
  <si>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</si>
  <si>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</si>
  <si>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</si>
  <si>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</si>
  <si>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</si>
  <si>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</si>
  <si>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</si>
  <si>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</si>
  <si>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</si>
  <si>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</si>
  <si>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</si>
  <si>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</si>
  <si>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</si>
  <si>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</si>
  <si>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</si>
  <si>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</si>
  <si>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</si>
  <si>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</si>
  <si>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</si>
  <si>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</si>
  <si>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</si>
  <si>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</si>
  <si>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</si>
  <si>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</si>
  <si>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</si>
  <si>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</si>
  <si>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</si>
  <si>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</si>
  <si>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</si>
  <si>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</si>
  <si>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</si>
  <si>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</si>
  <si>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</si>
  <si>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</si>
  <si>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</si>
  <si>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</si>
  <si>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</si>
  <si>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</si>
  <si>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</si>
  <si>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</si>
  <si>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</si>
  <si>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</si>
  <si>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</si>
  <si>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</si>
  <si>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</si>
  <si>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</si>
  <si>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</si>
  <si>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</si>
  <si>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</si>
  <si>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</si>
  <si>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</si>
  <si>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</si>
  <si>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</si>
  <si>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</si>
  <si>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</si>
  <si>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</si>
  <si>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</si>
  <si>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</si>
  <si>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</si>
  <si>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</si>
  <si>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</si>
  <si>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</si>
  <si>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</si>
  <si>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</si>
  <si>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</si>
  <si>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</si>
  <si>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</si>
  <si>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</si>
  <si>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</si>
  <si>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</si>
  <si>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</si>
  <si>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</si>
  <si>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</si>
  <si>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</si>
  <si>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</si>
  <si>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</si>
  <si>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</si>
  <si>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</si>
  <si>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</si>
  <si>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</si>
  <si>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</si>
  <si>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</si>
  <si>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</si>
  <si>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</si>
  <si>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</si>
  <si>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</si>
  <si>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</si>
  <si>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</si>
  <si>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</si>
  <si>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</si>
  <si>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</si>
  <si>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</si>
  <si>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</si>
  <si>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</si>
  <si>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</si>
  <si>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</si>
  <si>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</si>
  <si>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</si>
  <si>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</si>
  <si>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</si>
  <si>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</si>
  <si>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</si>
  <si>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</si>
  <si>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</si>
  <si>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</si>
  <si>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</si>
  <si>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</si>
  <si>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</si>
  <si>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</si>
  <si>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</si>
  <si>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</si>
  <si>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</si>
  <si>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</si>
  <si>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</si>
  <si>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</si>
  <si>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</si>
  <si>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</si>
  <si>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</si>
  <si>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</si>
  <si>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</si>
  <si>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</si>
  <si>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</si>
  <si>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</si>
  <si>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</si>
  <si>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</si>
  <si>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</si>
  <si>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</si>
  <si>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</si>
  <si>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</si>
  <si>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</si>
  <si>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</si>
  <si>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</si>
  <si>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</si>
  <si>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</si>
  <si>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</si>
  <si>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</si>
  <si>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</si>
  <si>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</si>
  <si>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</si>
  <si>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</si>
  <si>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</si>
  <si>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</si>
  <si>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</si>
  <si>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</si>
  <si>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</si>
  <si>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</si>
  <si>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</si>
  <si>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</si>
  <si>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</si>
  <si>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</si>
  <si>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</si>
  <si>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</si>
  <si>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</si>
  <si>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</si>
  <si>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</si>
  <si>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</si>
  <si>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</si>
  <si>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</si>
  <si>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</si>
  <si>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</si>
  <si>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</si>
  <si>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</si>
  <si>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</si>
  <si>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</si>
  <si>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</si>
  <si>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</si>
  <si>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</si>
  <si>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</si>
  <si>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</si>
  <si>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</si>
  <si>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</si>
  <si>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</si>
  <si>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</si>
  <si>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</si>
  <si>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</si>
  <si>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</si>
  <si>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</si>
  <si>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</si>
  <si>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</si>
  <si>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</si>
  <si>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</si>
  <si>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</si>
  <si>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</si>
  <si>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</si>
  <si>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</si>
  <si>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</si>
  <si>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</si>
  <si>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</si>
  <si>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</si>
  <si>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</si>
  <si>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</si>
  <si>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</si>
  <si>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</si>
  <si>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</si>
  <si>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</si>
  <si>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</si>
  <si>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</si>
  <si>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</si>
  <si>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</si>
  <si>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</si>
  <si>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</si>
  <si>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</si>
  <si>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</si>
  <si>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</si>
  <si>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</si>
  <si>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</si>
  <si>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</si>
  <si>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</si>
  <si>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</si>
  <si>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</si>
  <si>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</si>
  <si>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</si>
  <si>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</si>
  <si>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</si>
  <si>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</si>
  <si>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</si>
  <si>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</si>
  <si>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</si>
  <si>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</si>
  <si>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</si>
  <si>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</si>
  <si>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</si>
  <si>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</si>
  <si>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</si>
  <si>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</si>
  <si>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</si>
  <si>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</si>
  <si>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</si>
  <si>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</si>
  <si>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</si>
  <si>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</si>
  <si>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</si>
  <si>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</si>
  <si>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</si>
  <si>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</si>
  <si>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</si>
  <si>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</si>
  <si>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</si>
  <si>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</si>
  <si>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</si>
  <si>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</si>
  <si>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</si>
  <si>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</si>
  <si>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</si>
  <si>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</si>
  <si>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</si>
  <si>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</si>
  <si>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</si>
  <si>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</si>
  <si>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</si>
  <si>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</si>
  <si>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</si>
  <si>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</si>
  <si>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</si>
  <si>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</si>
  <si>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</si>
  <si>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</si>
  <si>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</si>
  <si>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</si>
  <si>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</si>
  <si>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</si>
  <si>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</si>
  <si>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</si>
  <si>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</si>
  <si>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</si>
  <si>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</si>
  <si>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</si>
  <si>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</si>
  <si>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</si>
  <si>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</si>
  <si>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</si>
  <si>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</si>
  <si>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</si>
  <si>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</si>
  <si>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</si>
  <si>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</si>
  <si>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</si>
  <si>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</si>
  <si>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</si>
  <si>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</si>
  <si>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</si>
  <si>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</si>
  <si>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</si>
  <si>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</si>
  <si>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</si>
  <si>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</si>
  <si>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</si>
  <si>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</si>
  <si>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</si>
  <si>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</si>
  <si>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</si>
  <si>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</si>
  <si>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</si>
  <si>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</si>
  <si>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</si>
  <si>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</si>
  <si>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</si>
  <si>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</si>
  <si>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</si>
  <si>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</si>
  <si>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</si>
  <si>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</si>
  <si>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</si>
  <si>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</si>
  <si>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</si>
  <si>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</si>
  <si>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</si>
  <si>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</si>
  <si>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</si>
  <si>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</si>
  <si>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</si>
  <si>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</si>
  <si>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</si>
  <si>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</si>
  <si>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</si>
  <si>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</si>
  <si>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</si>
  <si>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</si>
  <si>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</si>
  <si>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</si>
  <si>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</si>
  <si>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</si>
  <si>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</si>
  <si>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</si>
  <si>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</si>
  <si>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</si>
  <si>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</si>
  <si>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</si>
  <si>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</si>
  <si>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</si>
  <si>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</si>
  <si>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</si>
  <si>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</si>
  <si>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</si>
  <si>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</si>
  <si>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</si>
  <si>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</si>
  <si>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</si>
  <si>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</si>
  <si>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</si>
  <si>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</si>
  <si>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</si>
  <si>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</si>
  <si>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</si>
  <si>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</si>
  <si>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</si>
  <si>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</si>
  <si>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</si>
  <si>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</si>
  <si>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</si>
  <si>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</si>
  <si>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</si>
  <si>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</si>
  <si>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</si>
  <si>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</si>
  <si>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</si>
  <si>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</si>
  <si>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</si>
  <si>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</si>
  <si>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</si>
  <si>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</si>
  <si>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</si>
  <si>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</si>
  <si>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</si>
  <si>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</si>
  <si>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</si>
  <si>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</si>
  <si>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</si>
  <si>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</si>
  <si>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</si>
  <si>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</si>
  <si>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</si>
  <si>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</si>
  <si>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</si>
  <si>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</si>
  <si>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</si>
  <si>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</si>
  <si>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</si>
  <si>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</si>
  <si>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</si>
  <si>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</si>
  <si>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</si>
  <si>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</si>
  <si>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</si>
  <si>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</si>
  <si>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</si>
  <si>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</si>
  <si>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</si>
  <si>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</si>
  <si>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</si>
  <si>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</si>
  <si>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</si>
  <si>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</si>
  <si>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</si>
  <si>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</si>
  <si>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</si>
  <si>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</si>
  <si>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</si>
  <si>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</si>
  <si>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</si>
  <si>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</si>
  <si>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</si>
  <si>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</si>
  <si>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</si>
  <si>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</si>
  <si>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</si>
  <si>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</si>
  <si>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</si>
  <si>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</si>
  <si>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</si>
  <si>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</si>
  <si>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</si>
  <si>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</si>
  <si>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</si>
  <si>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</si>
  <si>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</si>
  <si>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</si>
  <si>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</si>
  <si>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</si>
  <si>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</si>
  <si>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</si>
  <si>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</si>
  <si>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</si>
  <si>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</si>
  <si>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</si>
  <si>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</si>
  <si>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</si>
  <si>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</si>
  <si>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</si>
  <si>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</si>
  <si>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</si>
  <si>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</si>
  <si>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</si>
  <si>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</si>
  <si>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</si>
  <si>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</si>
  <si>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</si>
  <si>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</si>
  <si>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</si>
  <si>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</si>
  <si>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</si>
  <si>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</si>
  <si>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</si>
  <si>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</si>
  <si>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</si>
  <si>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</si>
  <si>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</si>
  <si>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</si>
  <si>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</si>
  <si>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</si>
  <si>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</si>
  <si>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</si>
  <si>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</si>
  <si>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</si>
  <si>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</si>
  <si>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</si>
  <si>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</si>
  <si>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</si>
  <si>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</si>
  <si>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</si>
  <si>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</si>
  <si>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</si>
  <si>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</si>
  <si>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</si>
  <si>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</si>
  <si>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</si>
  <si>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</si>
  <si>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</si>
  <si>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</si>
  <si>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</si>
  <si>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</si>
  <si>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</si>
  <si>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</si>
  <si>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</si>
  <si>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</si>
  <si>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</si>
  <si>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</si>
  <si>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</si>
  <si>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</si>
  <si>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</si>
  <si>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</si>
  <si>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</si>
  <si>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</si>
  <si>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</si>
  <si>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</si>
  <si>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</si>
  <si>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</si>
  <si>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</si>
  <si>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</si>
  <si>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</si>
  <si>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</si>
  <si>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</si>
  <si>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</si>
  <si>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</si>
  <si>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</si>
  <si>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</si>
  <si>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</si>
  <si>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</si>
  <si>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</si>
  <si>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</si>
  <si>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</si>
  <si>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</si>
  <si>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</si>
  <si>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</si>
  <si>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</si>
  <si>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</si>
  <si>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</si>
  <si>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</si>
  <si>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</si>
  <si>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</si>
  <si>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</si>
  <si>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</si>
  <si>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</si>
  <si>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</si>
  <si>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</si>
  <si>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</si>
  <si>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</si>
  <si>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</si>
  <si>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</si>
  <si>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</si>
  <si>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</si>
  <si>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</si>
  <si>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</si>
  <si>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</si>
  <si>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</si>
  <si>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</si>
  <si>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</si>
  <si>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</si>
  <si>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</si>
  <si>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</si>
  <si>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</si>
  <si>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</si>
  <si>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</si>
  <si>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</si>
  <si>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</si>
  <si>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</si>
  <si>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</si>
  <si>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</si>
  <si>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</si>
  <si>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</si>
  <si>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</si>
  <si>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</si>
  <si>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</si>
  <si>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</si>
  <si>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</si>
  <si>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</si>
  <si>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</si>
  <si>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</si>
  <si>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</si>
  <si>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</si>
  <si>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</si>
  <si>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</si>
  <si>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</si>
  <si>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</si>
  <si>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</si>
  <si>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</si>
  <si>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</si>
  <si>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</si>
  <si>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</si>
  <si>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</si>
  <si>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</si>
  <si>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</si>
  <si>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</si>
  <si>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</si>
  <si>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</si>
  <si>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</si>
  <si>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</si>
  <si>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</si>
  <si>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</si>
  <si>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</si>
  <si>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</si>
  <si>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</si>
  <si>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</si>
  <si>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</si>
  <si>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</si>
  <si>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</si>
  <si>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</si>
  <si>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</si>
  <si>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</si>
  <si>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</si>
  <si>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</si>
  <si>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</si>
  <si>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</si>
  <si>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</si>
  <si>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</si>
  <si>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</si>
  <si>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</si>
  <si>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</si>
  <si>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</si>
  <si>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</si>
  <si>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</si>
  <si>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</si>
  <si>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</si>
  <si>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</si>
  <si>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</si>
  <si>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</si>
  <si>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</si>
  <si>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</si>
  <si>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</si>
  <si>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</si>
  <si>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</si>
  <si>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</si>
  <si>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</si>
  <si>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</si>
  <si>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</si>
  <si>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</si>
  <si>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</si>
  <si>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</si>
  <si>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</si>
  <si>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</si>
  <si>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</si>
  <si>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</si>
  <si>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</si>
  <si>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</si>
  <si>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</si>
  <si>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</si>
  <si>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</si>
  <si>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</si>
  <si>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</si>
  <si>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</si>
  <si>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</si>
  <si>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</si>
  <si>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</si>
  <si>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</si>
  <si>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</si>
  <si>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</si>
  <si>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</si>
  <si>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</si>
  <si>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</si>
  <si>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</si>
  <si>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</si>
  <si>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</si>
  <si>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</si>
  <si>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</si>
  <si>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</si>
  <si>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</si>
  <si>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</si>
  <si>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</si>
  <si>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</si>
  <si>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</si>
  <si>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</si>
  <si>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</si>
  <si>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</si>
  <si>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</si>
  <si>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</si>
  <si>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</si>
  <si>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</si>
  <si>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</si>
  <si>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</si>
  <si>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</si>
  <si>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</si>
  <si>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</si>
  <si>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</si>
  <si>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</si>
  <si>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</si>
  <si>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</si>
  <si>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</si>
  <si>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</si>
  <si>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</si>
  <si>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</si>
  <si>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</si>
  <si>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</si>
  <si>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</si>
  <si>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</si>
  <si>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</si>
  <si>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</si>
  <si>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</si>
  <si>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</si>
  <si>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</si>
  <si>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</si>
  <si>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</si>
  <si>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</si>
  <si>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</si>
  <si>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</si>
  <si>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</si>
  <si>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</si>
  <si>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</si>
  <si>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</si>
  <si>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</si>
  <si>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</si>
  <si>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</si>
  <si>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</si>
  <si>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</si>
  <si>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</si>
  <si>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</si>
  <si>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</si>
  <si>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</si>
  <si>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</si>
  <si>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</si>
  <si>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</si>
  <si>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</si>
  <si>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</si>
  <si>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</si>
  <si>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</si>
  <si>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</si>
  <si>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</si>
  <si>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</si>
  <si>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</si>
  <si>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</si>
  <si>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</si>
  <si>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</si>
  <si>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</si>
  <si>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</si>
  <si>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</si>
  <si>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</si>
  <si>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</si>
  <si>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</si>
  <si>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</si>
  <si>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</si>
  <si>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</si>
  <si>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</si>
  <si>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</si>
  <si>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</si>
  <si>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</si>
  <si>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</si>
  <si>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</si>
  <si>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</si>
  <si>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</si>
  <si>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</si>
  <si>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</si>
  <si>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</si>
  <si>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</si>
  <si>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</si>
  <si>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</si>
  <si>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</si>
  <si>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</si>
  <si>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</si>
  <si>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</si>
  <si>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</si>
  <si>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</si>
  <si>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</si>
  <si>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</si>
  <si>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</si>
  <si>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</si>
  <si>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</si>
  <si>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</si>
  <si>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</si>
  <si>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</si>
  <si>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</si>
  <si>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</si>
  <si>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</si>
  <si>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</si>
  <si>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</si>
  <si>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</si>
  <si>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</si>
  <si>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</si>
  <si>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</si>
  <si>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</si>
  <si>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</si>
  <si>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</si>
  <si>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</si>
  <si>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</si>
  <si>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</si>
  <si>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</si>
  <si>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</si>
  <si>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</si>
  <si>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</si>
  <si>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</si>
  <si>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</si>
  <si>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</si>
  <si>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</si>
  <si>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</si>
  <si>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</si>
  <si>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</si>
  <si>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</si>
  <si>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</si>
  <si>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</si>
  <si>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</si>
  <si>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</si>
  <si>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</si>
  <si>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</si>
  <si>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</si>
  <si>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</si>
  <si>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</si>
  <si>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</si>
  <si>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</si>
  <si>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</si>
  <si>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</si>
  <si>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</si>
  <si>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</si>
  <si>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</si>
  <si>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</si>
  <si>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</si>
  <si>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</si>
  <si>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</si>
  <si>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</si>
  <si>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</si>
  <si>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</si>
  <si>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</si>
  <si>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</si>
  <si>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</si>
  <si>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</si>
  <si>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</si>
  <si>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</si>
  <si>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</si>
  <si>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</si>
  <si>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</si>
  <si>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</si>
  <si>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</si>
  <si>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</si>
  <si>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</si>
  <si>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</si>
  <si>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</si>
  <si>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</si>
  <si>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</si>
  <si>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</si>
  <si>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</si>
  <si>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</si>
  <si>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</si>
  <si>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</si>
  <si>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</si>
  <si>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</si>
  <si>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</si>
  <si>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</si>
  <si>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</si>
  <si>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</si>
  <si>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</si>
  <si>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</si>
  <si>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</si>
  <si>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</si>
  <si>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</si>
  <si>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</si>
  <si>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</si>
  <si>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</si>
  <si>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</si>
  <si>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</si>
  <si>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</si>
  <si>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</si>
  <si>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</si>
  <si>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</si>
  <si>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</si>
  <si>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</si>
  <si>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</si>
  <si>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</si>
  <si>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</si>
  <si>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</si>
  <si>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</si>
  <si>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</si>
  <si>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</si>
  <si>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</si>
  <si>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</si>
  <si>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</si>
  <si>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</si>
  <si>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</si>
  <si>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</si>
  <si>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</si>
  <si>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</si>
  <si>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</si>
  <si>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</si>
  <si>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</si>
  <si>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</si>
  <si>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</si>
  <si>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</si>
  <si>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</si>
  <si>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</si>
  <si>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</si>
  <si>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</si>
  <si>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</si>
  <si>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</si>
  <si>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</si>
  <si>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</si>
  <si>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</si>
  <si>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</si>
  <si>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</si>
  <si>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</si>
  <si>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</si>
  <si>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</si>
  <si>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</si>
  <si>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</si>
  <si>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</si>
  <si>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</si>
  <si>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</si>
  <si>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</si>
  <si>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</si>
  <si>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</si>
  <si>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</si>
  <si>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</si>
  <si>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</si>
  <si>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</si>
  <si>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</si>
  <si>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</si>
  <si>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</si>
  <si>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</si>
  <si>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</si>
  <si>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</si>
  <si>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</si>
  <si>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</si>
  <si>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</si>
  <si>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</si>
  <si>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</si>
  <si>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</si>
  <si>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</si>
  <si>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</si>
  <si>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</si>
  <si>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</si>
  <si>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</si>
  <si>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</si>
  <si>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</si>
  <si>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</si>
  <si>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</si>
  <si>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</si>
  <si>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</si>
  <si>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</si>
  <si>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</si>
  <si>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</si>
  <si>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</si>
  <si>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</si>
  <si>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</si>
  <si>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</si>
  <si>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</si>
  <si>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</si>
  <si>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</si>
  <si>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</si>
  <si>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</si>
  <si>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</si>
  <si>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</si>
  <si>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</si>
  <si>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</si>
  <si>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</si>
  <si>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</si>
  <si>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</si>
  <si>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</si>
  <si>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</si>
  <si>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</si>
  <si>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</si>
  <si>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</si>
  <si>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</si>
  <si>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</si>
  <si>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</si>
  <si>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</si>
  <si>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</si>
  <si>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</si>
  <si>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</si>
  <si>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</si>
  <si>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</si>
  <si>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</si>
  <si>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</si>
  <si>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</si>
  <si>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</si>
  <si>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</si>
  <si>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</si>
  <si>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</si>
  <si>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</si>
  <si>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</si>
  <si>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</si>
  <si>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</si>
  <si>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</si>
  <si>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</si>
  <si>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</si>
  <si>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</si>
  <si>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</si>
  <si>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</si>
  <si>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</si>
  <si>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</si>
  <si>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</si>
  <si>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</si>
  <si>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</si>
  <si>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</si>
  <si>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</si>
  <si>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</si>
  <si>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</si>
  <si>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</si>
  <si>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</si>
  <si>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</si>
  <si>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</si>
  <si>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</si>
  <si>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</si>
  <si>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</si>
  <si>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</si>
  <si>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</si>
  <si>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</si>
  <si>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</si>
  <si>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</si>
  <si>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</si>
  <si>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</si>
  <si>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</si>
  <si>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</si>
  <si>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</si>
  <si>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</si>
  <si>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</si>
  <si>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</si>
  <si>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</si>
  <si>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</si>
  <si>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</si>
  <si>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</si>
  <si>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</si>
  <si>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</si>
  <si>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</si>
  <si>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</si>
  <si>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</si>
  <si>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</si>
  <si>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</si>
  <si>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</si>
  <si>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</si>
  <si>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</si>
  <si>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</si>
  <si>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</si>
  <si>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</si>
  <si>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</si>
  <si>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</si>
  <si>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</si>
  <si>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</si>
  <si>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</si>
  <si>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</si>
  <si>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</si>
  <si>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</si>
  <si>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</si>
  <si>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</si>
  <si>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</si>
  <si>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</si>
  <si>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</si>
  <si>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</si>
  <si>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</si>
  <si>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</si>
  <si>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</si>
  <si>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</si>
  <si>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</si>
  <si>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</si>
  <si>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</si>
  <si>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</si>
  <si>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</si>
  <si>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</si>
  <si>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</si>
  <si>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</si>
  <si>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</si>
  <si>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</si>
  <si>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</si>
  <si>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</si>
  <si>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</si>
  <si>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</si>
  <si>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</si>
  <si>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</si>
  <si>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</si>
  <si>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</si>
  <si>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</si>
  <si>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</si>
  <si>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</si>
  <si>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</si>
  <si>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</si>
  <si>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</si>
  <si>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</si>
  <si>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</si>
  <si>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</si>
  <si>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</si>
  <si>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</si>
  <si>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</si>
  <si>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</si>
  <si>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</si>
  <si>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</si>
  <si>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</si>
  <si>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</si>
  <si>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</si>
  <si>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</si>
  <si>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</si>
  <si>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</si>
  <si>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</si>
  <si>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</si>
  <si>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</si>
  <si>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</si>
  <si>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</si>
  <si>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</si>
  <si>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</si>
  <si>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</si>
  <si>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</si>
  <si>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</si>
  <si>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</si>
  <si>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</si>
  <si>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</si>
  <si>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</si>
  <si>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</si>
  <si>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</si>
  <si>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</si>
  <si>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</si>
  <si>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</si>
  <si>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</si>
  <si>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</si>
  <si>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</si>
  <si>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</si>
  <si>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</si>
  <si>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</si>
  <si>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</si>
  <si>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</si>
  <si>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</si>
  <si>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</si>
  <si>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</si>
  <si>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</si>
  <si>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</si>
  <si>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</si>
  <si>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</si>
  <si>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</si>
  <si>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</si>
  <si>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</si>
  <si>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</si>
  <si>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</si>
  <si>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</si>
  <si>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</si>
  <si>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</si>
  <si>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</si>
  <si>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</si>
  <si>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</si>
  <si>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</si>
  <si>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</si>
  <si>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</si>
  <si>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</si>
  <si>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</si>
  <si>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</si>
  <si>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</si>
  <si>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</si>
  <si>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</si>
  <si>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</si>
  <si>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</si>
  <si>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</si>
  <si>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</si>
  <si>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</si>
  <si>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</si>
  <si>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</si>
  <si>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</si>
  <si>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</si>
  <si>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</si>
  <si>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</si>
  <si>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</si>
  <si>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</si>
  <si>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</si>
  <si>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</si>
  <si>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</si>
  <si>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</si>
  <si>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</si>
  <si>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</si>
  <si>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</si>
  <si>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</si>
  <si>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</si>
  <si>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</si>
  <si>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</si>
  <si>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</si>
  <si>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</si>
  <si>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</si>
  <si>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</si>
  <si>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</si>
  <si>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</si>
  <si>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</si>
  <si>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</si>
  <si>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</si>
  <si>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</si>
  <si>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</si>
  <si>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</si>
  <si>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</si>
  <si>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</si>
  <si>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</si>
  <si>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</si>
  <si>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</si>
  <si>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</si>
  <si>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</si>
  <si>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</si>
  <si>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</si>
  <si>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</si>
  <si>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</si>
  <si>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</si>
  <si>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</si>
  <si>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</si>
  <si>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</si>
  <si>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</si>
  <si>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</si>
  <si>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</si>
  <si>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</si>
  <si>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</si>
  <si>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</si>
  <si>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</si>
  <si>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</si>
  <si>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</si>
  <si>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</si>
  <si>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</si>
  <si>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</si>
  <si>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</si>
  <si>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</si>
  <si>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</si>
  <si>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</si>
  <si>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</si>
  <si>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</si>
  <si>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</si>
  <si>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</si>
  <si>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</si>
  <si>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</si>
  <si>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</si>
  <si>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</si>
  <si>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</si>
  <si>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</si>
  <si>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</si>
  <si>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</si>
  <si>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</si>
  <si>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</si>
  <si>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</si>
  <si>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</si>
  <si>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</si>
  <si>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</si>
  <si>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</si>
  <si>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</si>
  <si>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</si>
  <si>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</si>
  <si>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</si>
  <si>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</si>
  <si>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</si>
  <si>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</si>
  <si>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</si>
  <si>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</si>
  <si>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</si>
  <si>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</si>
  <si>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</si>
  <si>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</si>
  <si>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</si>
  <si>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</si>
  <si>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</si>
  <si>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</si>
  <si>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</si>
  <si>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</si>
  <si>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</si>
  <si>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</si>
  <si>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</si>
  <si>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</si>
  <si>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</si>
  <si>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</si>
  <si>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</si>
  <si>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</si>
  <si>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</si>
  <si>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</si>
  <si>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</si>
  <si>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</si>
  <si>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</si>
  <si>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</si>
  <si>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</si>
  <si>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</si>
  <si>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</si>
  <si>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</si>
  <si>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</si>
  <si>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</si>
  <si>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</si>
  <si>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</si>
  <si>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</si>
  <si>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</si>
  <si>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</si>
  <si>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</si>
  <si>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</si>
  <si>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</si>
  <si>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</si>
  <si>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</si>
  <si>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</si>
  <si>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</si>
  <si>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</si>
  <si>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</si>
  <si>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</si>
  <si>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</si>
  <si>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</si>
  <si>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</si>
  <si>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</si>
  <si>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</si>
  <si>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</si>
  <si>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</si>
  <si>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</si>
  <si>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</si>
  <si>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</si>
  <si>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</si>
  <si>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</si>
  <si>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</si>
  <si>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</si>
  <si>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</si>
  <si>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</si>
  <si>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</si>
  <si>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</si>
  <si>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</si>
  <si>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</si>
  <si>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</si>
  <si>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</si>
  <si>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</si>
  <si>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</si>
  <si>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</si>
  <si>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</si>
  <si>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</si>
  <si>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</si>
  <si>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</si>
  <si>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</si>
  <si>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</si>
  <si>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</si>
  <si>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</si>
  <si>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</si>
  <si>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</si>
  <si>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</si>
  <si>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</si>
  <si>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</si>
  <si>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</si>
  <si>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</si>
  <si>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</si>
  <si>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</si>
  <si>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</si>
  <si>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</si>
  <si>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</si>
  <si>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</si>
  <si>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</si>
  <si>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</si>
  <si>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</si>
  <si>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</si>
  <si>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</si>
  <si>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</si>
  <si>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</si>
  <si>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</si>
  <si>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</si>
  <si>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</si>
  <si>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</si>
  <si>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</si>
  <si>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</si>
  <si>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</si>
  <si>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</si>
  <si>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</si>
  <si>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</si>
  <si>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</si>
  <si>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</si>
  <si>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</si>
  <si>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</si>
  <si>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</si>
  <si>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</si>
  <si>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</si>
  <si>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</si>
  <si>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</si>
  <si>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</si>
  <si>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</si>
  <si>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</si>
  <si>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</si>
  <si>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</si>
  <si>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</si>
  <si>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</si>
  <si>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</si>
  <si>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</si>
  <si>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</si>
  <si>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</si>
  <si>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</si>
  <si>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</si>
  <si>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</si>
  <si>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</si>
  <si>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</si>
  <si>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</si>
  <si>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</si>
  <si>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</si>
  <si>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</si>
  <si>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</si>
  <si>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</si>
  <si>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</si>
  <si>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</si>
  <si>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</si>
  <si>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</si>
  <si>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</si>
  <si>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</si>
  <si>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</si>
  <si>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</si>
  <si>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</si>
  <si>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</si>
  <si>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</si>
  <si>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</si>
  <si>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</si>
  <si>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</si>
  <si>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</si>
  <si>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</si>
  <si>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</si>
  <si>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</si>
  <si>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</si>
  <si>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</si>
  <si>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</si>
  <si>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</si>
  <si>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</si>
  <si>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</si>
  <si>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</si>
  <si>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</si>
  <si>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</si>
  <si>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</si>
  <si>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</si>
  <si>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</si>
  <si>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</si>
  <si>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</si>
  <si>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</si>
  <si>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</si>
  <si>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</si>
  <si>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</si>
  <si>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</si>
  <si>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</si>
  <si>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</si>
  <si>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</si>
  <si>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</si>
  <si>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</si>
  <si>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</si>
  <si>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</si>
  <si>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</si>
  <si>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</si>
  <si>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</si>
  <si>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</si>
  <si>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</si>
  <si>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</si>
  <si>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</si>
  <si>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</si>
  <si>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</si>
  <si>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</si>
  <si>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</si>
  <si>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</si>
  <si>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</si>
  <si>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</si>
  <si>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</si>
  <si>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</si>
  <si>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</si>
  <si>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</si>
  <si>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</si>
  <si>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</si>
  <si>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</si>
  <si>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</si>
  <si>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</si>
  <si>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</si>
  <si>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</si>
  <si>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</si>
  <si>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</si>
  <si>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</si>
  <si>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</si>
  <si>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</si>
  <si>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</si>
  <si>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</si>
  <si>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</si>
  <si>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</si>
  <si>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</si>
  <si>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</si>
  <si>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</si>
  <si>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</si>
  <si>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</si>
  <si>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</si>
  <si>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</si>
  <si>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</si>
  <si>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</si>
  <si>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</si>
  <si>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</si>
  <si>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</si>
  <si>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</si>
  <si>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</si>
  <si>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</si>
  <si>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</si>
  <si>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</si>
  <si>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</si>
  <si>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</si>
  <si>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</si>
  <si>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</si>
  <si>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</si>
  <si>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</si>
  <si>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</si>
  <si>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</si>
  <si>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</si>
  <si>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</si>
  <si>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</si>
  <si>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</si>
  <si>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</si>
  <si>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</si>
  <si>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</si>
  <si>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</si>
  <si>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</si>
  <si>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</si>
  <si>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</si>
  <si>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</si>
  <si>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</si>
  <si>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</si>
  <si>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</si>
  <si>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</si>
  <si>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</si>
  <si>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</si>
  <si>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</si>
  <si>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</si>
  <si>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</si>
  <si>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</si>
  <si>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</si>
  <si>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</si>
  <si>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</si>
  <si>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</si>
  <si>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</si>
  <si>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</si>
  <si>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</si>
  <si>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</si>
  <si>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</si>
  <si>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</si>
  <si>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</si>
  <si>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</si>
  <si>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</si>
  <si>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</si>
  <si>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</si>
  <si>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</si>
  <si>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</si>
  <si>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</si>
  <si>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</si>
  <si>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</si>
  <si>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</si>
  <si>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</si>
  <si>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</si>
  <si>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</si>
  <si>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</si>
  <si>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</si>
  <si>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</si>
  <si>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</si>
  <si>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</si>
  <si>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</si>
  <si>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</si>
  <si>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</si>
  <si>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</si>
  <si>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</si>
  <si>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</si>
  <si>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</si>
  <si>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</si>
  <si>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</si>
  <si>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</si>
  <si>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</si>
  <si>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</si>
  <si>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</si>
  <si>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</si>
  <si>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</si>
  <si>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</si>
  <si>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</si>
  <si>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</si>
  <si>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</si>
  <si>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</si>
  <si>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</si>
  <si>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</si>
  <si>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</si>
  <si>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</si>
  <si>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</si>
  <si>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</si>
  <si>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</si>
  <si>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</si>
  <si>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</si>
  <si>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</si>
  <si>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</si>
  <si>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</si>
  <si>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</si>
  <si>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</si>
  <si>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</si>
  <si>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</si>
  <si>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</si>
  <si>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</si>
  <si>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</si>
  <si>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</si>
  <si>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</si>
  <si>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</si>
  <si>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</si>
  <si>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</si>
  <si>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</si>
  <si>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</si>
  <si>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</si>
  <si>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</si>
  <si>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</si>
  <si>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</si>
  <si>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</si>
  <si>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</si>
  <si>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</si>
  <si>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</si>
  <si>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</si>
  <si>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</si>
  <si>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</si>
  <si>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</si>
  <si>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</si>
  <si>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</si>
  <si>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</si>
  <si>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</si>
  <si>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</si>
  <si>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</si>
  <si>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</si>
  <si>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</si>
  <si>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</si>
  <si>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</si>
  <si>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</si>
  <si>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</si>
  <si>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</si>
  <si>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</si>
  <si>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</si>
  <si>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</si>
  <si>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</si>
  <si>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</si>
  <si>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</si>
  <si>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</si>
  <si>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</si>
  <si>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</si>
  <si>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</si>
  <si>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</si>
  <si>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</si>
  <si>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</si>
  <si>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</si>
  <si>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</si>
  <si>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</si>
  <si>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</si>
  <si>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</si>
  <si>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</si>
  <si>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</si>
  <si>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</si>
  <si>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</si>
  <si>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</si>
  <si>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</si>
  <si>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</si>
  <si>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</si>
  <si>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</si>
  <si>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</si>
  <si>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</si>
  <si>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</si>
  <si>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</si>
  <si>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</si>
  <si>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</si>
  <si>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</si>
  <si>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</si>
  <si>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</si>
  <si>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</si>
  <si>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</si>
  <si>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</si>
  <si>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</si>
  <si>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</si>
  <si>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</si>
  <si>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</si>
  <si>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</si>
  <si>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</si>
  <si>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</si>
  <si>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</si>
  <si>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</si>
  <si>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</si>
  <si>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</si>
  <si>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</si>
  <si>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</si>
  <si>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</si>
  <si>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</si>
  <si>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</si>
  <si>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</si>
  <si>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</si>
  <si>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</si>
  <si>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</si>
  <si>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</si>
  <si>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</si>
  <si>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</si>
  <si>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</si>
  <si>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</si>
  <si>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</si>
  <si>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</si>
  <si>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</si>
  <si>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</si>
  <si>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</si>
  <si>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</si>
  <si>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</si>
  <si>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</si>
  <si>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</si>
  <si>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</si>
  <si>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</si>
  <si>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</si>
  <si>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</si>
  <si>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</si>
  <si>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</si>
  <si>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</si>
  <si>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</si>
  <si>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</si>
  <si>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</si>
  <si>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</si>
  <si>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</si>
  <si>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</si>
  <si>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</si>
  <si>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</si>
  <si>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</si>
  <si>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</si>
  <si>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</si>
  <si>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</si>
  <si>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</si>
  <si>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</si>
  <si>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</si>
  <si>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</si>
  <si>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</si>
  <si>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</si>
  <si>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</si>
  <si>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</si>
  <si>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</si>
  <si>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</si>
  <si>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</si>
  <si>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</si>
  <si>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</si>
  <si>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</si>
  <si>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</si>
  <si>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</si>
  <si>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</si>
  <si>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</si>
  <si>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</si>
  <si>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</si>
  <si>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</si>
  <si>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</si>
  <si>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</si>
  <si>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</si>
  <si>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</si>
  <si>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</si>
  <si>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</si>
  <si>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</si>
  <si>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</si>
  <si>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</si>
  <si>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</si>
  <si>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</si>
  <si>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</si>
  <si>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</si>
  <si>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</si>
  <si>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</si>
  <si>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</si>
  <si>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</si>
  <si>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</si>
  <si>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</si>
  <si>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</si>
  <si>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</si>
  <si>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</si>
  <si>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</si>
  <si>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</si>
  <si>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</si>
  <si>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</si>
  <si>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</si>
  <si>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</si>
  <si>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</si>
  <si>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</si>
  <si>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</si>
  <si>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</si>
  <si>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</si>
  <si>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</si>
  <si>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</si>
  <si>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</si>
  <si>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</si>
  <si>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</si>
  <si>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</si>
  <si>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</si>
  <si>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</si>
  <si>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</si>
  <si>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</si>
  <si>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</si>
  <si>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</si>
  <si>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</si>
  <si>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</si>
  <si>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</si>
  <si>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</si>
  <si>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</si>
  <si>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</si>
  <si>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</si>
  <si>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</si>
  <si>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</si>
  <si>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</si>
  <si>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</si>
  <si>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</si>
  <si>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</si>
  <si>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</si>
  <si>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</si>
  <si>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</si>
  <si>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</si>
  <si>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</si>
  <si>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</si>
  <si>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</si>
  <si>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</si>
  <si>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</si>
  <si>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</si>
  <si>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</si>
  <si>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</si>
  <si>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</si>
  <si>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</si>
  <si>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</si>
  <si>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</si>
  <si>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</si>
  <si>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</si>
  <si>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</si>
  <si>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</si>
  <si>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</si>
  <si>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</si>
  <si>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</si>
  <si>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</si>
  <si>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</si>
  <si>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</si>
  <si>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</si>
  <si>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</si>
  <si>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</si>
  <si>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</si>
  <si>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</si>
  <si>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</si>
  <si>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</si>
  <si>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</si>
  <si>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</si>
  <si>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</si>
  <si>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</si>
  <si>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</si>
  <si>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</si>
  <si>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</si>
  <si>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</si>
  <si>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</si>
  <si>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</si>
  <si>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</si>
  <si>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</si>
  <si>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</si>
  <si>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</si>
  <si>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</si>
  <si>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</si>
  <si>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</si>
  <si>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</si>
  <si>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</si>
  <si>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</si>
  <si>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</si>
  <si>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</si>
  <si>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</si>
  <si>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</si>
  <si>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</si>
  <si>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</si>
  <si>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</si>
  <si>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</si>
  <si>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</si>
  <si>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</si>
  <si>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</si>
  <si>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</si>
  <si>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</si>
  <si>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</si>
  <si>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</si>
  <si>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</si>
  <si>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</si>
  <si>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</si>
  <si>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</si>
  <si>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</si>
  <si>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</si>
  <si>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</si>
  <si>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</si>
  <si>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</si>
  <si>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</si>
  <si>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</si>
  <si>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</si>
  <si>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</si>
  <si>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</si>
  <si>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</si>
  <si>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</si>
  <si>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</si>
  <si>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</si>
  <si>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</si>
  <si>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</si>
  <si>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</si>
  <si>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</si>
  <si>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</si>
  <si>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</si>
  <si>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</si>
  <si>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</si>
  <si>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</si>
  <si>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</si>
  <si>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</si>
  <si>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</si>
  <si>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</si>
  <si>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</si>
  <si>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</si>
  <si>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</si>
  <si>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</si>
  <si>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</si>
  <si>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</si>
  <si>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</si>
  <si>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</si>
  <si>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</si>
  <si>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</si>
  <si>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</si>
  <si>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</si>
  <si>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</si>
  <si>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</si>
  <si>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</si>
  <si>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</si>
  <si>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</si>
  <si>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</si>
  <si>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</si>
  <si>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</si>
  <si>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</si>
  <si>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</si>
  <si>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</si>
  <si>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</si>
  <si>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</si>
  <si>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</si>
  <si>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</si>
  <si>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</si>
  <si>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</si>
  <si>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</si>
  <si>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</si>
  <si>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</si>
  <si>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</si>
  <si>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</si>
  <si>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</si>
  <si>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</si>
  <si>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</si>
  <si>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</si>
  <si>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</si>
  <si>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</si>
  <si>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</si>
  <si>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</si>
  <si>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</si>
  <si>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</si>
  <si>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</si>
  <si>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</si>
  <si>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</si>
  <si>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</si>
  <si>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</si>
  <si>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</si>
  <si>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</si>
  <si>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</si>
  <si>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</si>
  <si>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</si>
  <si>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</si>
  <si>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</si>
  <si>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</si>
  <si>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</si>
  <si>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</si>
  <si>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</si>
  <si>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</si>
  <si>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</si>
  <si>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</si>
  <si>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</si>
  <si>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</si>
  <si>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</si>
  <si>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</si>
  <si>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</si>
  <si>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</si>
  <si>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</si>
  <si>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</si>
  <si>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</si>
  <si>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</si>
  <si>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</si>
  <si>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</si>
  <si>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</si>
  <si>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</si>
  <si>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</si>
  <si>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</si>
  <si>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</si>
  <si>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</si>
  <si>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</si>
  <si>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</si>
  <si>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</si>
  <si>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</si>
  <si>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</si>
  <si>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</si>
  <si>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</si>
  <si>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</si>
  <si>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</si>
  <si>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</si>
  <si>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</si>
  <si>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</si>
  <si>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</si>
  <si>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</si>
  <si>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</si>
  <si>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</si>
  <si>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</si>
  <si>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</si>
  <si>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</si>
  <si>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</si>
  <si>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</si>
  <si>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</si>
  <si>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</si>
  <si>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</si>
  <si>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</si>
  <si>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</si>
  <si>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</si>
  <si>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</si>
  <si>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</si>
  <si>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</si>
  <si>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</si>
  <si>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</si>
  <si>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</si>
  <si>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</si>
  <si>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</si>
  <si>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</si>
  <si>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</si>
  <si>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</si>
  <si>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</si>
  <si>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</si>
  <si>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</si>
  <si>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</si>
  <si>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</si>
  <si>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</si>
  <si>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</si>
  <si>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</si>
  <si>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</si>
  <si>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</si>
  <si>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</si>
  <si>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</si>
  <si>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</si>
  <si>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</si>
  <si>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</si>
  <si>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</si>
  <si>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</si>
  <si>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</si>
  <si>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</si>
  <si>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</si>
  <si>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</si>
  <si>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</si>
  <si>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</si>
  <si>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</si>
  <si>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</si>
  <si>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</si>
  <si>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</si>
  <si>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</si>
  <si>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</si>
  <si>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</si>
  <si>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</si>
  <si>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</si>
  <si>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</si>
  <si>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</si>
  <si>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</si>
  <si>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</si>
  <si>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</si>
  <si>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</si>
  <si>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</si>
  <si>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</si>
  <si>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</si>
  <si>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</si>
  <si>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</si>
  <si>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</si>
  <si>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</si>
  <si>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</si>
  <si>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</si>
  <si>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</si>
  <si>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</si>
  <si>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</si>
  <si>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</si>
  <si>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</si>
  <si>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</si>
  <si>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</si>
  <si>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</si>
  <si>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</si>
  <si>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</si>
  <si>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</si>
  <si>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</si>
  <si>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</si>
  <si>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</si>
  <si>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</si>
  <si>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</si>
  <si>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</si>
  <si>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</si>
  <si>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</si>
  <si>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</si>
  <si>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</si>
  <si>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</si>
  <si>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</si>
  <si>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</si>
  <si>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</si>
  <si>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</si>
  <si>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</si>
  <si>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</si>
  <si>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</si>
  <si>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</si>
  <si>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</si>
  <si>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</si>
  <si>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</si>
  <si>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</si>
  <si>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</si>
  <si>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</si>
  <si>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</si>
  <si>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</si>
  <si>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</si>
  <si>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</si>
  <si>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</si>
  <si>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</si>
  <si>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</si>
  <si>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</si>
  <si>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</si>
  <si>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</si>
  <si>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</si>
  <si>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</si>
  <si>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</si>
  <si>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</si>
  <si>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</si>
  <si>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</si>
  <si>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</si>
  <si>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</si>
  <si>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</si>
  <si>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</si>
  <si>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</si>
  <si>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</si>
  <si>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</si>
  <si>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</si>
  <si>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</si>
  <si>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</si>
  <si>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</si>
  <si>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</si>
  <si>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</si>
  <si>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</si>
  <si>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</si>
  <si>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</si>
  <si>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</si>
  <si>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</si>
  <si>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</si>
  <si>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</si>
  <si>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</si>
  <si>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</si>
  <si>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</si>
  <si>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</si>
  <si>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</si>
  <si>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</si>
  <si>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</si>
  <si>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</si>
  <si>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</si>
  <si>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</si>
  <si>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</si>
  <si>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</si>
  <si>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</si>
  <si>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</si>
  <si>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</si>
  <si>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</si>
  <si>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</si>
  <si>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</si>
  <si>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</si>
  <si>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</si>
  <si>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</si>
  <si>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</si>
  <si>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</si>
  <si>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</si>
  <si>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</si>
  <si>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</si>
  <si>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</si>
  <si>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</si>
  <si>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</si>
  <si>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</si>
  <si>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</si>
  <si>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</si>
  <si>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</si>
  <si>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</si>
  <si>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</si>
  <si>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</si>
  <si>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</si>
  <si>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</si>
  <si>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</si>
  <si>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</si>
  <si>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</si>
  <si>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</si>
  <si>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</si>
  <si>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</si>
  <si>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</si>
  <si>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</si>
  <si>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</si>
  <si>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</si>
  <si>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</si>
  <si>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</si>
  <si>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</si>
  <si>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</si>
  <si>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</si>
  <si>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</si>
  <si>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</si>
  <si>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</si>
  <si>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</si>
  <si>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</si>
  <si>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</si>
  <si>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</si>
  <si>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</si>
  <si>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</si>
  <si>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</si>
  <si>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</si>
  <si>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</si>
  <si>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</si>
  <si>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</si>
  <si>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</si>
  <si>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</si>
  <si>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</si>
  <si>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</si>
  <si>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</si>
  <si>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</si>
  <si>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</si>
  <si>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</si>
  <si>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</si>
  <si>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</si>
  <si>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</si>
  <si>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</si>
  <si>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</si>
  <si>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</si>
  <si>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</si>
  <si>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</si>
  <si>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</si>
  <si>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</si>
  <si>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</si>
  <si>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</si>
  <si>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</si>
  <si>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</si>
  <si>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</si>
  <si>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</si>
  <si>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</si>
  <si>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</si>
  <si>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</si>
  <si>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</si>
  <si>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</si>
  <si>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</si>
  <si>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</si>
  <si>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</si>
  <si>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</si>
  <si>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</si>
  <si>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</si>
  <si>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</si>
  <si>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</si>
  <si>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</si>
  <si>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</si>
  <si>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</si>
  <si>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</si>
  <si>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</si>
  <si>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</si>
  <si>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</si>
  <si>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</si>
  <si>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</si>
  <si>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</si>
  <si>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</si>
  <si>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</si>
  <si>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</si>
  <si>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</si>
  <si>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</si>
  <si>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</si>
  <si>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</si>
  <si>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</si>
  <si>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</si>
  <si>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</si>
  <si>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</si>
  <si>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</si>
  <si>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</si>
  <si>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</si>
  <si>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</si>
  <si>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</si>
  <si>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</si>
  <si>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</si>
  <si>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</si>
  <si>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</si>
  <si>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</si>
  <si>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</si>
  <si>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</si>
  <si>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</si>
  <si>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</si>
  <si>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</si>
  <si>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</si>
  <si>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</si>
  <si>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</si>
  <si>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</si>
  <si>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</si>
  <si>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</si>
  <si>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</si>
  <si>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</si>
  <si>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</si>
  <si>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</si>
  <si>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</si>
  <si>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</si>
  <si>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</si>
  <si>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</si>
  <si>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</si>
  <si>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</si>
  <si>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</si>
  <si>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</si>
  <si>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</si>
  <si>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</si>
  <si>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</si>
  <si>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</si>
  <si>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</si>
  <si>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</si>
  <si>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</si>
  <si>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</si>
  <si>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</si>
  <si>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</si>
  <si>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</si>
  <si>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</si>
  <si>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</si>
  <si>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</si>
  <si>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</si>
  <si>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</si>
  <si>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</si>
  <si>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</si>
  <si>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</si>
  <si>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</si>
  <si>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</si>
  <si>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</si>
  <si>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</si>
  <si>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</si>
  <si>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</si>
  <si>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</si>
  <si>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</si>
  <si>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</si>
  <si>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</si>
  <si>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</si>
  <si>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</si>
  <si>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</si>
  <si>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</si>
  <si>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</si>
  <si>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</si>
  <si>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</si>
  <si>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</si>
  <si>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</si>
  <si>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</si>
  <si>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</si>
  <si>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</si>
  <si>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</si>
  <si>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</si>
  <si>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</si>
  <si>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</si>
  <si>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</si>
  <si>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</si>
  <si>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</si>
  <si>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</si>
  <si>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</si>
  <si>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</si>
  <si>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</si>
  <si>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</si>
  <si>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</si>
  <si>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</si>
  <si>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</si>
  <si>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</si>
  <si>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</si>
  <si>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</si>
  <si>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</si>
  <si>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</si>
  <si>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</si>
  <si>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</si>
  <si>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</si>
  <si>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</si>
  <si>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</si>
  <si>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</si>
  <si>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</si>
  <si>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</si>
  <si>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</si>
  <si>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</si>
  <si>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</si>
  <si>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</si>
  <si>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</si>
  <si>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</si>
  <si>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</si>
  <si>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</si>
  <si>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</si>
  <si>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</si>
  <si>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</si>
  <si>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</si>
  <si>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</si>
  <si>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</si>
  <si>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</si>
  <si>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</si>
  <si>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</si>
  <si>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</si>
  <si>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</si>
  <si>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</si>
  <si>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</si>
  <si>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</si>
  <si>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</si>
  <si>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</si>
  <si>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</si>
  <si>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</si>
  <si>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</si>
  <si>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</si>
  <si>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</si>
  <si>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</si>
  <si>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</si>
  <si>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</si>
  <si>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</si>
  <si>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</si>
  <si>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</si>
  <si>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</si>
  <si>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</si>
  <si>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</si>
  <si>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</si>
  <si>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</si>
  <si>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</si>
  <si>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</si>
  <si>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</si>
  <si>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</si>
  <si>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</si>
  <si>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</si>
  <si>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</si>
  <si>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</si>
  <si>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</si>
  <si>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</si>
  <si>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</si>
  <si>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</si>
  <si>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</si>
  <si>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</si>
  <si>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</si>
  <si>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</si>
  <si>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</si>
  <si>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</si>
  <si>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</si>
  <si>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</si>
  <si>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</si>
  <si>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</si>
  <si>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</si>
  <si>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</si>
  <si>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</si>
  <si>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</si>
  <si>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</si>
  <si>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</si>
  <si>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</si>
  <si>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</si>
  <si>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</si>
  <si>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</si>
  <si>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</si>
  <si>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</si>
  <si>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</si>
  <si>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</si>
  <si>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</si>
  <si>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</si>
  <si>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</si>
  <si>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</si>
  <si>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</si>
  <si>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</si>
  <si>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</si>
  <si>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</si>
  <si>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</si>
  <si>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</si>
  <si>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</si>
  <si>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</si>
  <si>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</si>
  <si>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</si>
  <si>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</si>
  <si>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</si>
  <si>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</si>
  <si>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</si>
  <si>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</si>
  <si>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</si>
  <si>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</si>
  <si>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</si>
  <si>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</si>
  <si>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</si>
  <si>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</si>
  <si>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</si>
  <si>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</si>
  <si>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</si>
  <si>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</si>
  <si>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</si>
  <si>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</si>
  <si>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</si>
  <si>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</si>
  <si>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</si>
  <si>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</si>
  <si>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</si>
  <si>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</si>
  <si>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</si>
  <si>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</si>
  <si>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</si>
  <si>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</si>
  <si>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</si>
  <si>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</si>
  <si>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</si>
  <si>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</si>
  <si>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</si>
  <si>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</si>
  <si>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</si>
  <si>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</si>
  <si>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</si>
  <si>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</si>
  <si>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</si>
  <si>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</si>
  <si>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</si>
  <si>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</si>
  <si>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</si>
  <si>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</si>
  <si>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</si>
  <si>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</si>
  <si>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</si>
  <si>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</si>
  <si>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</si>
  <si>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</si>
  <si>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</si>
  <si>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</si>
  <si>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</si>
  <si>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</si>
  <si>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</si>
  <si>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</si>
  <si>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</si>
  <si>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</si>
  <si>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</si>
  <si>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</si>
  <si>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</si>
  <si>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</si>
  <si>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</si>
  <si>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</si>
  <si>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</si>
  <si>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</si>
  <si>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</si>
  <si>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</si>
  <si>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</si>
  <si>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</si>
  <si>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</si>
  <si>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</si>
  <si>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</si>
  <si>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</si>
  <si>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</si>
  <si>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</si>
  <si>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</si>
  <si>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</si>
  <si>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</si>
  <si>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</si>
  <si>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</si>
  <si>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</si>
  <si>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</si>
  <si>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</si>
  <si>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</si>
  <si>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</si>
  <si>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</si>
  <si>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</si>
  <si>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</si>
  <si>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</si>
  <si>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</si>
  <si>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</si>
  <si>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</si>
  <si>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</si>
  <si>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</si>
  <si>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</si>
  <si>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</si>
  <si>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</si>
  <si>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</si>
  <si>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</si>
  <si>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</si>
  <si>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</si>
  <si>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</si>
  <si>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</si>
  <si>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</si>
  <si>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</si>
  <si>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</si>
  <si>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</si>
  <si>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</si>
  <si>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</si>
  <si>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</si>
  <si>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</si>
  <si>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</si>
  <si>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</si>
  <si>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</si>
  <si>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</si>
  <si>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</si>
  <si>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</si>
  <si>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</si>
  <si>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</si>
  <si>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</si>
  <si>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</si>
  <si>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</si>
  <si>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</si>
  <si>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</si>
  <si>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</si>
  <si>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</si>
  <si>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</si>
  <si>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</si>
  <si>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</si>
  <si>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</si>
  <si>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</si>
  <si>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</si>
  <si>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</si>
  <si>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</si>
  <si>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</si>
  <si>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</si>
  <si>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</si>
  <si>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</si>
  <si>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</si>
  <si>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</si>
  <si>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</si>
  <si>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</si>
  <si>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</si>
  <si>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</si>
  <si>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</si>
  <si>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</si>
  <si>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</si>
  <si>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</si>
  <si>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</si>
  <si>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</si>
  <si>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</si>
  <si>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</si>
  <si>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</si>
  <si>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</si>
  <si>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</si>
  <si>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</si>
  <si>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</si>
  <si>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</si>
  <si>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</si>
  <si>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</si>
  <si>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</si>
  <si>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</si>
  <si>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</si>
  <si>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</si>
  <si>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</si>
  <si>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</si>
  <si>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</si>
  <si>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</si>
  <si>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</si>
  <si>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</si>
  <si>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</si>
  <si>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</si>
  <si>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</si>
  <si>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</si>
  <si>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</si>
  <si>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</si>
  <si>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</si>
  <si>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</si>
  <si>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</si>
  <si>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</si>
  <si>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</si>
  <si>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</si>
  <si>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</si>
  <si>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</si>
  <si>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</si>
  <si>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</si>
  <si>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</si>
  <si>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</si>
  <si>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</si>
  <si>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</si>
  <si>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</si>
  <si>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</si>
  <si>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</si>
  <si>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</si>
  <si>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</si>
  <si>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</si>
  <si>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</si>
  <si>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</si>
  <si>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</si>
  <si>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</si>
  <si>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</si>
  <si>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</si>
  <si>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</si>
  <si>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</si>
  <si>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</si>
  <si>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</si>
  <si>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</si>
  <si>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</si>
  <si>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</si>
  <si>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</si>
  <si>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</si>
  <si>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</si>
  <si>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</si>
  <si>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</si>
  <si>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</si>
  <si>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</si>
  <si>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</si>
  <si>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</si>
  <si>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</si>
  <si>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</si>
  <si>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</si>
  <si>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</si>
  <si>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</si>
  <si>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</si>
  <si>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</si>
  <si>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</si>
  <si>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</si>
  <si>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</si>
  <si>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</si>
  <si>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</si>
  <si>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</si>
  <si>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</si>
  <si>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</si>
  <si>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</si>
  <si>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</si>
  <si>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</si>
  <si>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</si>
  <si>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</si>
  <si>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</si>
  <si>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</si>
  <si>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</si>
  <si>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</si>
  <si>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</si>
  <si>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</si>
  <si>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</si>
  <si>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</si>
  <si>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</si>
  <si>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</si>
  <si>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</si>
  <si>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</si>
  <si>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</si>
  <si>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</si>
  <si>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</si>
  <si>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</si>
  <si>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</si>
  <si>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</si>
  <si>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</si>
  <si>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</si>
  <si>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</si>
  <si>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</si>
  <si>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</si>
  <si>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</si>
  <si>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</si>
  <si>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</si>
  <si>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</si>
  <si>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</si>
  <si>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</si>
  <si>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</si>
  <si>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</si>
  <si>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</si>
  <si>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</si>
  <si>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</si>
  <si>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</si>
  <si>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</si>
  <si>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</si>
  <si>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</si>
  <si>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</si>
  <si>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</si>
  <si>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</si>
  <si>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</si>
  <si>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</si>
  <si>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</si>
  <si>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</si>
  <si>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</si>
  <si>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</si>
  <si>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</si>
  <si>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</si>
  <si>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</si>
  <si>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</si>
  <si>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</si>
  <si>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</si>
  <si>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</si>
  <si>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</si>
  <si>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</si>
  <si>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</si>
  <si>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</si>
  <si>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</si>
  <si>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</si>
  <si>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</si>
  <si>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</si>
  <si>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</si>
  <si>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</si>
  <si>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</si>
  <si>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</si>
  <si>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</si>
  <si>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</si>
  <si>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</si>
  <si>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</si>
  <si>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</si>
  <si>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</si>
  <si>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</si>
  <si>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</si>
  <si>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</si>
  <si>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</si>
  <si>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</si>
  <si>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</si>
  <si>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</si>
  <si>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</si>
  <si>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</si>
  <si>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</si>
  <si>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</si>
  <si>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</si>
  <si>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</si>
  <si>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</si>
  <si>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</si>
  <si>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</si>
  <si>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</si>
  <si>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</si>
  <si>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</si>
  <si>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</si>
  <si>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</si>
  <si>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</si>
  <si>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</si>
  <si>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</si>
  <si>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</si>
  <si>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</si>
  <si>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</si>
  <si>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</si>
  <si>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</si>
  <si>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</si>
  <si>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</si>
  <si>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</si>
  <si>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</si>
  <si>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</si>
  <si>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</si>
  <si>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</si>
  <si>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</si>
  <si>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</si>
  <si>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</si>
  <si>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</si>
  <si>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</si>
  <si>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</si>
  <si>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</si>
  <si>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</si>
  <si>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</si>
  <si>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</si>
  <si>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</si>
  <si>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</si>
  <si>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</si>
  <si>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</si>
  <si>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</si>
  <si>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</si>
  <si>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</si>
  <si>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</si>
  <si>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</si>
  <si>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</si>
  <si>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</si>
  <si>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</si>
  <si>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</si>
  <si>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</si>
  <si>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</si>
  <si>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</si>
  <si>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</si>
  <si>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</si>
  <si>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</si>
  <si>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</si>
  <si>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</si>
  <si>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</si>
  <si>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</si>
  <si>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</si>
  <si>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</si>
  <si>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</si>
  <si>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</si>
  <si>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</si>
  <si>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</si>
  <si>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</si>
  <si>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</si>
  <si>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</si>
  <si>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</si>
  <si>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</si>
  <si>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</si>
  <si>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</si>
  <si>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</si>
  <si>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</si>
  <si>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</si>
  <si>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</si>
  <si>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</si>
  <si>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</si>
  <si>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</si>
  <si>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</si>
  <si>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</si>
  <si>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</si>
  <si>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</si>
  <si>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</si>
  <si>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</si>
  <si>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</si>
  <si>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</si>
  <si>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</si>
  <si>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</si>
  <si>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</si>
  <si>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</si>
  <si>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</si>
  <si>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</si>
  <si>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</si>
  <si>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</si>
  <si>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</si>
  <si>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</si>
  <si>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</si>
  <si>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</si>
  <si>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</si>
  <si>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</si>
  <si>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</si>
  <si>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</si>
  <si>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</si>
  <si>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</si>
  <si>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</si>
  <si>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</si>
  <si>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</si>
  <si>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</si>
  <si>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</si>
  <si>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</si>
  <si>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</si>
  <si>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</si>
  <si>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</si>
  <si>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</si>
  <si>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</si>
  <si>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</si>
  <si>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</si>
  <si>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</si>
  <si>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</si>
  <si>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</si>
  <si>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</si>
  <si>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</si>
  <si>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</si>
  <si>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</si>
  <si>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</si>
  <si>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</si>
  <si>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</si>
  <si>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</si>
  <si>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</si>
  <si>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</si>
  <si>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</si>
  <si>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</si>
  <si>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</si>
  <si>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</si>
  <si>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</si>
  <si>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</si>
  <si>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</si>
  <si>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</si>
  <si>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</si>
  <si>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</si>
  <si>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</si>
  <si>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</si>
  <si>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</si>
  <si>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</si>
  <si>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</si>
  <si>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</si>
  <si>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</si>
  <si>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</si>
  <si>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</si>
  <si>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</si>
  <si>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</si>
  <si>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</si>
  <si>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</si>
  <si>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</si>
  <si>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</si>
  <si>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</si>
  <si>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</si>
  <si>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</si>
  <si>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</si>
  <si>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</si>
  <si>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</si>
  <si>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</si>
  <si>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</si>
  <si>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</si>
  <si>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</si>
  <si>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</si>
  <si>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</si>
  <si>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</si>
  <si>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</si>
  <si>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</si>
  <si>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</si>
  <si>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</si>
  <si>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</si>
  <si>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</si>
  <si>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</si>
  <si>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</si>
  <si>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</si>
  <si>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</si>
  <si>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</si>
  <si>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</si>
  <si>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</si>
  <si>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</si>
  <si>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</si>
  <si>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</si>
  <si>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</si>
  <si>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</si>
  <si>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</si>
  <si>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</si>
  <si>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</si>
  <si>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</si>
  <si>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</si>
  <si>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</si>
  <si>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</si>
  <si>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</si>
  <si>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</si>
  <si>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</si>
  <si>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</si>
  <si>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</si>
  <si>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</si>
  <si>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</si>
  <si>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</si>
  <si>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</si>
  <si>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</si>
  <si>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</si>
  <si>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</si>
  <si>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</si>
  <si>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</si>
  <si>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</si>
  <si>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</si>
  <si>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</si>
  <si>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</si>
  <si>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</si>
  <si>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</si>
  <si>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</si>
  <si>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</si>
  <si>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</si>
  <si>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</si>
  <si>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</si>
  <si>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</si>
  <si>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</si>
  <si>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</si>
  <si>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</si>
  <si>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</si>
  <si>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</si>
  <si>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</si>
  <si>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</si>
  <si>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</si>
  <si>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</si>
  <si>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</si>
  <si>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</si>
  <si>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</si>
  <si>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</si>
  <si>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</si>
  <si>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</si>
  <si>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</si>
  <si>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</si>
  <si>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</si>
  <si>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</si>
  <si>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</si>
  <si>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</si>
  <si>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</si>
  <si>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</si>
  <si>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</si>
  <si>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</si>
  <si>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</si>
  <si>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</si>
  <si>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</si>
  <si>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</si>
  <si>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</si>
  <si>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</si>
  <si>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</si>
  <si>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</si>
  <si>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</si>
  <si>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</si>
  <si>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</si>
  <si>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</si>
  <si>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</si>
  <si>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</si>
  <si>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</si>
  <si>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</si>
  <si>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</si>
  <si>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</si>
  <si>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</si>
  <si>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</si>
  <si>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</si>
  <si>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</si>
  <si>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</si>
  <si>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</si>
  <si>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</si>
  <si>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</si>
  <si>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</si>
  <si>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</si>
  <si>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</si>
  <si>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</si>
  <si>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</si>
  <si>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</si>
  <si>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</si>
  <si>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</si>
  <si>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</si>
  <si>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</si>
  <si>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</si>
  <si>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</si>
  <si>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</si>
  <si>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</si>
  <si>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</si>
  <si>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</si>
  <si>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</si>
  <si>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</si>
  <si>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</si>
  <si>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</si>
  <si>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</si>
  <si>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</si>
  <si>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</si>
  <si>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</si>
  <si>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</si>
  <si>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</si>
  <si>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</si>
  <si>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</si>
  <si>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</si>
  <si>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</si>
  <si>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</si>
  <si>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</si>
  <si>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</si>
  <si>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</si>
  <si>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</si>
  <si>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</si>
  <si>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</si>
  <si>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</si>
  <si>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</si>
  <si>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</si>
  <si>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</si>
  <si>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</si>
  <si>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</si>
  <si>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</si>
  <si>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</si>
  <si>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</si>
  <si>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</si>
  <si>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</si>
  <si>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</si>
  <si>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</si>
  <si>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</si>
  <si>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</si>
  <si>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</si>
  <si>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</si>
  <si>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</si>
  <si>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</si>
  <si>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</si>
  <si>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</si>
  <si>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</si>
  <si>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</si>
  <si>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</si>
  <si>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</si>
  <si>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</si>
  <si>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</si>
  <si>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</si>
  <si>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</si>
  <si>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</si>
  <si>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</si>
  <si>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</si>
  <si>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</si>
  <si>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</si>
  <si>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</si>
  <si>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</si>
  <si>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</si>
  <si>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</si>
  <si>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</si>
  <si>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</si>
  <si>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</si>
  <si>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</si>
  <si>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</si>
  <si>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</si>
  <si>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</si>
  <si>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</si>
  <si>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</si>
  <si>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</si>
  <si>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</si>
  <si>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</si>
  <si>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</si>
  <si>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</si>
  <si>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</si>
  <si>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</si>
  <si>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</si>
  <si>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</si>
  <si>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</si>
  <si>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</si>
  <si>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</si>
  <si>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</si>
  <si>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</si>
  <si>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</si>
  <si>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</si>
  <si>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</si>
  <si>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</si>
  <si>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</si>
  <si>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</si>
  <si>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</si>
  <si>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</si>
  <si>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</si>
  <si>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</si>
  <si>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</si>
  <si>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</si>
  <si>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</si>
  <si>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</si>
  <si>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</si>
  <si>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</si>
  <si>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</si>
  <si>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</si>
  <si>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</si>
  <si>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</si>
  <si>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</si>
  <si>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</si>
  <si>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</si>
  <si>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</si>
  <si>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</si>
  <si>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</si>
  <si>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</si>
  <si>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</si>
  <si>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</si>
  <si>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</si>
  <si>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</si>
  <si>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</si>
  <si>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</si>
  <si>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</si>
  <si>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</si>
  <si>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</si>
  <si>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</si>
  <si>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</si>
  <si>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</si>
  <si>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</si>
  <si>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</si>
  <si>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</si>
  <si>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</si>
  <si>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</si>
  <si>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</si>
  <si>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</si>
  <si>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</si>
  <si>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</si>
  <si>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</si>
  <si>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</si>
  <si>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</si>
  <si>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</si>
  <si>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</si>
  <si>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</si>
  <si>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</si>
  <si>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</si>
  <si>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</si>
  <si>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</si>
  <si>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</si>
  <si>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</si>
  <si>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</si>
  <si>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</si>
  <si>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</si>
  <si>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</si>
  <si>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</si>
  <si>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</si>
  <si>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</si>
  <si>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</si>
  <si>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</si>
  <si>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</si>
  <si>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</si>
  <si>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</si>
  <si>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</si>
  <si>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</si>
  <si>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</si>
  <si>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</si>
  <si>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</si>
  <si>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</si>
  <si>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</si>
  <si>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</si>
  <si>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</si>
  <si>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</si>
  <si>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</si>
  <si>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</si>
  <si>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</si>
  <si>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</si>
  <si>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</si>
  <si>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</si>
  <si>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</si>
  <si>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</si>
  <si>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</si>
  <si>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</si>
  <si>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</si>
  <si>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</si>
  <si>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</si>
  <si>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</si>
  <si>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</si>
  <si>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</si>
  <si>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</si>
  <si>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</si>
  <si>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</si>
  <si>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</si>
  <si>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</si>
  <si>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</si>
  <si>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</si>
  <si>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</si>
  <si>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</si>
  <si>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</si>
  <si>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</si>
  <si>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</si>
  <si>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</si>
  <si>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</si>
  <si>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</si>
  <si>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</si>
  <si>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</si>
  <si>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</si>
  <si>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</si>
  <si>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</si>
  <si>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</si>
  <si>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</si>
  <si>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</si>
  <si>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</si>
  <si>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</si>
  <si>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</si>
  <si>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</si>
  <si>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</si>
  <si>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</si>
  <si>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</si>
  <si>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</si>
  <si>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</si>
  <si>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</si>
  <si>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</si>
  <si>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</si>
  <si>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</si>
  <si>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</si>
  <si>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</si>
  <si>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</si>
  <si>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</si>
  <si>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</si>
  <si>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</si>
  <si>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</si>
  <si>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</si>
  <si>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</si>
  <si>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</si>
  <si>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</si>
  <si>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</si>
  <si>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</si>
  <si>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</si>
  <si>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</si>
  <si>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</si>
  <si>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</si>
  <si>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</si>
  <si>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</si>
  <si>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</si>
  <si>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</si>
  <si>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</si>
  <si>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</si>
  <si>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</si>
  <si>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</si>
  <si>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</si>
  <si>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</si>
  <si>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</si>
  <si>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</si>
  <si>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</si>
  <si>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</si>
  <si>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</si>
  <si>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</si>
  <si>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</si>
  <si>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</si>
  <si>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</si>
  <si>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</si>
  <si>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</si>
  <si>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</si>
  <si>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</si>
  <si>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</si>
  <si>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</si>
  <si>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</si>
  <si>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</si>
  <si>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</si>
  <si>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</si>
  <si>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</si>
  <si>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</si>
  <si>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</si>
  <si>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</si>
  <si>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</si>
  <si>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</si>
  <si>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</si>
  <si>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</si>
  <si>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</si>
  <si>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</si>
  <si>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</si>
  <si>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</si>
  <si>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</si>
  <si>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</si>
  <si>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</si>
  <si>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</si>
  <si>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</si>
  <si>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</si>
  <si>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</si>
  <si>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</si>
  <si>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</si>
  <si>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</si>
  <si>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</si>
  <si>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</si>
  <si>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</si>
  <si>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</si>
  <si>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</si>
  <si>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</si>
  <si>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</si>
  <si>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</si>
  <si>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</si>
  <si>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</si>
  <si>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</si>
  <si>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</si>
  <si>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</si>
  <si>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</si>
  <si>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</si>
  <si>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</si>
  <si>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</si>
  <si>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</si>
  <si>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</si>
  <si>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</si>
  <si>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</si>
  <si>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</si>
  <si>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</si>
  <si>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</si>
  <si>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</si>
  <si>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</si>
  <si>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</si>
  <si>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</si>
  <si>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</si>
  <si>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</si>
  <si>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</si>
  <si>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</si>
  <si>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</si>
  <si>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</si>
  <si>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</si>
  <si>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</si>
  <si>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</si>
  <si>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</si>
  <si>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</si>
  <si>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</si>
  <si>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</si>
  <si>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</si>
  <si>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</si>
  <si>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</si>
  <si>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</si>
  <si>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</si>
  <si>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</si>
  <si>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</si>
  <si>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</si>
  <si>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</si>
  <si>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</si>
  <si>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</si>
  <si>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</si>
  <si>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</si>
  <si>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</si>
  <si>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</si>
  <si>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</si>
  <si>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</si>
  <si>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</si>
  <si>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</si>
  <si>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</si>
  <si>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</si>
  <si>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</si>
  <si>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</si>
  <si>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</si>
  <si>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</si>
  <si>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</si>
  <si>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</si>
  <si>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</si>
  <si>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</si>
  <si>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</si>
  <si>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</si>
  <si>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</si>
  <si>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</si>
  <si>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</si>
  <si>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</si>
  <si>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</si>
  <si>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</si>
  <si>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</si>
  <si>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</si>
  <si>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</si>
  <si>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</si>
  <si>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</si>
  <si>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</si>
  <si>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</si>
  <si>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</si>
  <si>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</si>
  <si>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</si>
  <si>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</si>
  <si>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</si>
  <si>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</si>
  <si>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</si>
  <si>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</si>
  <si>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</si>
  <si>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</si>
  <si>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</si>
  <si>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</si>
  <si>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</si>
  <si>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</si>
  <si>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</si>
  <si>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</si>
  <si>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</si>
  <si>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</si>
  <si>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</si>
  <si>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</si>
  <si>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</si>
  <si>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</si>
  <si>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</si>
  <si>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</si>
  <si>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</si>
  <si>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</si>
  <si>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</si>
  <si>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</si>
  <si>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</si>
  <si>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</si>
  <si>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</si>
  <si>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</si>
  <si>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</si>
  <si>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</si>
  <si>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</si>
  <si>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</si>
  <si>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</si>
  <si>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</si>
  <si>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</si>
  <si>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</si>
  <si>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</si>
  <si>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</si>
  <si>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</si>
  <si>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</si>
  <si>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</si>
  <si>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</si>
  <si>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</si>
  <si>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</si>
  <si>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</si>
  <si>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</si>
  <si>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</si>
  <si>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</si>
  <si>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</si>
  <si>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</si>
  <si>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</si>
  <si>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</si>
  <si>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</si>
  <si>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</si>
  <si>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</si>
  <si>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</si>
  <si>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</si>
  <si>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</si>
  <si>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</si>
  <si>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</si>
  <si>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</si>
  <si>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</si>
  <si>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</si>
  <si>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</si>
  <si>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</si>
  <si>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</si>
  <si>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</si>
  <si>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</si>
  <si>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</si>
  <si>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</si>
  <si>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</si>
  <si>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</si>
  <si>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</si>
  <si>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</si>
  <si>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</si>
  <si>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</si>
  <si>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</si>
  <si>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</si>
  <si>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</si>
  <si>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</si>
  <si>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</si>
  <si>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</si>
  <si>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</si>
  <si>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</si>
  <si>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</si>
  <si>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</si>
  <si>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</si>
  <si>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</si>
  <si>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</si>
  <si>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</si>
  <si>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</si>
  <si>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</si>
  <si>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</si>
  <si>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</si>
  <si>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</si>
  <si>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</si>
  <si>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</si>
  <si>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</si>
  <si>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</si>
  <si>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</si>
  <si>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</si>
  <si>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</si>
  <si>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</si>
  <si>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</si>
  <si>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</si>
  <si>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</si>
  <si>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</si>
  <si>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</si>
  <si>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</si>
  <si>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</si>
  <si>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</si>
  <si>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</si>
  <si>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</si>
  <si>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</si>
  <si>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</si>
  <si>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</si>
  <si>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</si>
  <si>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</si>
  <si>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</si>
  <si>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</si>
  <si>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</si>
  <si>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</si>
  <si>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</si>
  <si>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</si>
  <si>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</si>
  <si>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</si>
  <si>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</si>
  <si>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</si>
  <si>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</si>
  <si>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</si>
  <si>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</si>
  <si>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</si>
  <si>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</si>
  <si>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</si>
  <si>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</si>
  <si>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</si>
  <si>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</si>
  <si>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</si>
  <si>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</si>
  <si>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</si>
  <si>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</si>
  <si>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</si>
  <si>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</si>
  <si>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</si>
  <si>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</si>
  <si>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</si>
  <si>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</si>
  <si>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</si>
  <si>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</si>
  <si>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</si>
  <si>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</si>
  <si>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</si>
  <si>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</si>
  <si>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</si>
  <si>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</si>
  <si>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</si>
  <si>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</si>
  <si>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</si>
  <si>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</si>
  <si>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</si>
  <si>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</si>
  <si>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</si>
  <si>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</si>
  <si>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</si>
  <si>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</si>
  <si>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</si>
  <si>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</si>
  <si>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</si>
  <si>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</si>
  <si>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</si>
  <si>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</si>
  <si>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</si>
  <si>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</si>
  <si>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</si>
  <si>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</si>
  <si>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</si>
  <si>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</si>
  <si>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</si>
  <si>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</si>
  <si>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</si>
  <si>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</si>
  <si>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</si>
  <si>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</si>
  <si>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</si>
  <si>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</si>
  <si>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</si>
  <si>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</si>
  <si>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</si>
  <si>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</si>
  <si>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</si>
  <si>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</si>
  <si>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</si>
  <si>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</si>
  <si>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</si>
  <si>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</si>
  <si>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</si>
  <si>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</si>
  <si>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</si>
  <si>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</si>
  <si>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</si>
  <si>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</si>
  <si>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</si>
  <si>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</si>
  <si>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</si>
  <si>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</si>
  <si>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</si>
  <si>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</si>
  <si>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</si>
  <si>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</si>
  <si>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</si>
  <si>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</si>
  <si>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</si>
  <si>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</si>
  <si>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</si>
  <si>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</si>
  <si>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</si>
  <si>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</si>
  <si>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</si>
  <si>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</si>
  <si>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</si>
  <si>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</si>
  <si>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</si>
  <si>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</si>
  <si>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</si>
  <si>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</si>
  <si>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</si>
  <si>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</si>
  <si>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</si>
  <si>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</si>
  <si>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</si>
  <si>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</si>
  <si>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</si>
  <si>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</si>
  <si>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</si>
  <si>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</si>
  <si>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</si>
  <si>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</si>
  <si>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</si>
  <si>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</si>
  <si>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</si>
  <si>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</si>
  <si>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</si>
  <si>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</si>
  <si>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</si>
  <si>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</si>
  <si>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</si>
  <si>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</si>
  <si>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</si>
  <si>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</si>
  <si>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</si>
  <si>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</si>
  <si>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</si>
  <si>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</si>
  <si>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</si>
  <si>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</si>
  <si>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</si>
  <si>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</si>
  <si>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</si>
  <si>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</si>
  <si>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</si>
  <si>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</si>
  <si>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</si>
  <si>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</si>
  <si>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</si>
  <si>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</si>
  <si>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</si>
  <si>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</si>
  <si>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</si>
  <si>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</si>
  <si>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</si>
  <si>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</si>
  <si>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</si>
  <si>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</si>
  <si>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</si>
  <si>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</si>
  <si>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</si>
  <si>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</si>
  <si>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</si>
  <si>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</si>
  <si>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</si>
  <si>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</si>
  <si>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</si>
  <si>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</si>
  <si>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</si>
  <si>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</si>
  <si>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</si>
  <si>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</si>
  <si>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</si>
  <si>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</si>
  <si>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</si>
  <si>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</si>
  <si>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</si>
  <si>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</si>
  <si>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</si>
  <si>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</si>
  <si>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</si>
  <si>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</si>
  <si>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</si>
  <si>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</si>
  <si>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</si>
  <si>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</si>
  <si>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</si>
  <si>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</si>
  <si>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</si>
  <si>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</si>
  <si>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</si>
  <si>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</si>
  <si>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</si>
  <si>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</si>
  <si>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</si>
  <si>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</si>
  <si>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</si>
  <si>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</si>
  <si>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</si>
  <si>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</si>
  <si>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</si>
  <si>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</si>
  <si>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</si>
  <si>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</si>
  <si>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</si>
  <si>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</si>
  <si>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</si>
  <si>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</si>
  <si>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</si>
  <si>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</si>
  <si>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</si>
  <si>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</si>
  <si>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</si>
  <si>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</si>
  <si>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</si>
  <si>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</si>
  <si>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</si>
  <si>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</si>
  <si>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</si>
  <si>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</si>
  <si>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</si>
  <si>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</si>
  <si>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</si>
  <si>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</si>
  <si>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</si>
  <si>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</si>
  <si>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</si>
  <si>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</si>
  <si>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</si>
  <si>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</si>
  <si>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</si>
  <si>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</si>
  <si>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</si>
  <si>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</si>
  <si>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</si>
  <si>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</si>
  <si>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</si>
  <si>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</si>
  <si>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</si>
  <si>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</si>
  <si>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</si>
  <si>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</si>
  <si>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</si>
  <si>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</si>
  <si>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</si>
  <si>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</si>
  <si>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</si>
  <si>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</si>
  <si>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</si>
  <si>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</si>
  <si>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</si>
  <si>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</si>
  <si>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</si>
  <si>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</si>
  <si>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</si>
  <si>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</si>
  <si>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</si>
  <si>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</si>
  <si>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</si>
  <si>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</si>
  <si>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</si>
  <si>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</si>
  <si>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</si>
  <si>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</si>
  <si>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</si>
  <si>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</si>
  <si>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</si>
  <si>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</si>
  <si>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</si>
  <si>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</si>
  <si>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</si>
  <si>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</si>
  <si>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</si>
  <si>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</si>
  <si>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</si>
  <si>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</si>
  <si>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</si>
  <si>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</si>
  <si>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</si>
  <si>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</si>
  <si>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</si>
  <si>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</si>
  <si>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</si>
  <si>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</si>
  <si>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</si>
  <si>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</si>
  <si>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</si>
  <si>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</si>
  <si>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</si>
  <si>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</si>
  <si>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</si>
  <si>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</si>
  <si>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</si>
  <si>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</si>
  <si>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</si>
  <si>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</si>
  <si>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</si>
  <si>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</si>
  <si>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</si>
  <si>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</si>
  <si>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</si>
  <si>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</si>
  <si>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</si>
  <si>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</si>
  <si>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</si>
  <si>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</si>
  <si>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</si>
  <si>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</si>
  <si>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</si>
  <si>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</si>
  <si>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</si>
  <si>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</si>
  <si>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</si>
  <si>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</si>
  <si>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</si>
  <si>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</si>
  <si>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</si>
  <si>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</si>
  <si>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</si>
  <si>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</si>
  <si>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</si>
  <si>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</si>
  <si>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</si>
  <si>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</si>
  <si>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</si>
  <si>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</si>
  <si>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</si>
  <si>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</si>
  <si>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</si>
  <si>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</si>
  <si>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</si>
  <si>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</si>
  <si>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</si>
  <si>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</si>
  <si>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</si>
  <si>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</si>
  <si>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</si>
  <si>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</si>
  <si>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</si>
  <si>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</si>
  <si>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</si>
  <si>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</si>
  <si>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</si>
  <si>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</si>
  <si>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</si>
  <si>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</si>
  <si>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</si>
  <si>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</si>
  <si>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</si>
  <si>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</si>
  <si>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</si>
  <si>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</si>
  <si>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</si>
  <si>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</si>
  <si>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</si>
  <si>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</si>
  <si>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</si>
  <si>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</si>
  <si>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</si>
  <si>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</si>
  <si>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</si>
  <si>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</si>
  <si>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</si>
  <si>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</si>
  <si>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</si>
  <si>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</si>
  <si>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</si>
  <si>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</si>
  <si>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</si>
  <si>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</si>
  <si>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</si>
  <si>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</si>
  <si>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</si>
  <si>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</si>
  <si>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</si>
  <si>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</si>
  <si>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</si>
  <si>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</si>
  <si>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</si>
  <si>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</si>
  <si>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</si>
  <si>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</si>
  <si>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</si>
  <si>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</si>
  <si>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</si>
  <si>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</si>
  <si>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</si>
  <si>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</si>
  <si>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</si>
  <si>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</si>
  <si>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</si>
  <si>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</si>
  <si>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</si>
  <si>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</si>
  <si>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</si>
  <si>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</si>
  <si>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</si>
  <si>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</si>
  <si>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</si>
  <si>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</si>
  <si>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</si>
  <si>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</si>
  <si>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</si>
  <si>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</si>
  <si>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</si>
  <si>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</si>
  <si>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</si>
  <si>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</si>
  <si>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</si>
  <si>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</si>
  <si>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</si>
  <si>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</si>
  <si>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</si>
  <si>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</si>
  <si>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</si>
  <si>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</si>
  <si>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</si>
  <si>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</si>
  <si>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</si>
  <si>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</si>
  <si>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</si>
  <si>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</si>
  <si>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</si>
  <si>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</si>
  <si>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</si>
  <si>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</si>
  <si>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</si>
  <si>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</si>
  <si>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</si>
  <si>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</si>
  <si>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</si>
  <si>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</si>
  <si>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</si>
  <si>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</si>
  <si>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</si>
  <si>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</si>
  <si>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</si>
  <si>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</si>
  <si>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</si>
  <si>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</si>
  <si>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</si>
  <si>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</si>
  <si>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</si>
  <si>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</si>
  <si>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</si>
  <si>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</si>
  <si>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</si>
  <si>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</si>
  <si>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</si>
  <si>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</si>
  <si>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</si>
  <si>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</si>
  <si>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</si>
  <si>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</si>
  <si>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</si>
  <si>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</si>
  <si>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</si>
  <si>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</si>
  <si>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</si>
  <si>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</si>
  <si>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</si>
  <si>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</si>
  <si>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</si>
  <si>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</si>
  <si>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</si>
  <si>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</si>
  <si>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</si>
  <si>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</si>
  <si>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</si>
  <si>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</si>
  <si>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</si>
  <si>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</si>
  <si>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</si>
  <si>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</si>
  <si>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</si>
  <si>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</si>
  <si>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</si>
  <si>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</si>
  <si>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</si>
  <si>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</si>
  <si>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</si>
  <si>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</si>
  <si>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</si>
  <si>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</si>
  <si>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</si>
  <si>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</si>
  <si>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</si>
  <si>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</si>
  <si>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</si>
  <si>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</si>
  <si>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</si>
  <si>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</si>
  <si>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</si>
  <si>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</si>
  <si>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</si>
  <si>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</si>
  <si>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</si>
  <si>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</si>
  <si>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</si>
  <si>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</si>
  <si>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</si>
  <si>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</si>
  <si>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</si>
  <si>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</si>
  <si>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</si>
  <si>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</si>
  <si>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</si>
  <si>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</si>
  <si>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</si>
  <si>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</si>
  <si>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</si>
  <si>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</si>
  <si>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</si>
  <si>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</si>
  <si>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</si>
  <si>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</si>
  <si>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</si>
  <si>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</si>
  <si>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</si>
  <si>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</si>
  <si>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</si>
  <si>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</si>
  <si>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</si>
  <si>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</si>
  <si>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</si>
  <si>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</si>
  <si>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</si>
  <si>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</si>
  <si>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</si>
  <si>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</si>
  <si>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</si>
  <si>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</si>
  <si>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</si>
  <si>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</si>
  <si>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</si>
  <si>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</si>
  <si>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</si>
  <si>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</si>
  <si>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</si>
  <si>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</si>
  <si>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</si>
  <si>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</si>
  <si>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</si>
  <si>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</si>
  <si>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</si>
  <si>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</si>
  <si>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</si>
  <si>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</si>
  <si>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</si>
  <si>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</si>
  <si>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</si>
  <si>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</si>
  <si>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</si>
  <si>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</si>
  <si>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</si>
  <si>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</si>
  <si>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</si>
  <si>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</si>
  <si>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</si>
  <si>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</si>
  <si>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</si>
  <si>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</si>
  <si>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</si>
  <si>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</si>
  <si>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</si>
  <si>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</si>
  <si>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</si>
  <si>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</si>
  <si>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</si>
  <si>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</si>
  <si>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</si>
  <si>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</si>
  <si>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</si>
  <si>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</si>
  <si>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</si>
  <si>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</si>
  <si>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</si>
  <si>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</si>
  <si>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</si>
  <si>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</si>
  <si>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</si>
  <si>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</si>
  <si>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</si>
  <si>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</si>
  <si>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</si>
  <si>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</si>
  <si>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</si>
  <si>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</si>
  <si>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</si>
  <si>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</si>
  <si>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</si>
  <si>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</si>
  <si>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</si>
  <si>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</si>
  <si>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</si>
  <si>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</si>
  <si>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</si>
  <si>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</si>
  <si>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</si>
  <si>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</si>
  <si>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</si>
  <si>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</si>
  <si>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</si>
  <si>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</si>
  <si>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</si>
  <si>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</si>
  <si>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</si>
  <si>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</si>
  <si>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</si>
  <si>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</si>
  <si>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</si>
  <si>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</si>
  <si>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</si>
  <si>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</si>
  <si>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</si>
  <si>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</si>
  <si>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</si>
  <si>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</si>
  <si>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</si>
  <si>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</si>
  <si>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</si>
  <si>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</si>
  <si>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</si>
  <si>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</si>
  <si>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</si>
  <si>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</si>
  <si>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</si>
  <si>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</si>
  <si>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</si>
  <si>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</si>
  <si>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</si>
  <si>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</si>
  <si>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</si>
  <si>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</si>
  <si>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</si>
  <si>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</si>
  <si>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</si>
  <si>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</si>
  <si>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</si>
  <si>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</si>
  <si>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</si>
  <si>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</si>
  <si>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</si>
  <si>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</si>
  <si>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</si>
  <si>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</si>
  <si>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</si>
  <si>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</si>
  <si>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</si>
  <si>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</si>
  <si>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</si>
  <si>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</si>
  <si>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</si>
  <si>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</si>
  <si>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</si>
  <si>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</si>
  <si>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</si>
  <si>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</si>
  <si>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</si>
  <si>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</si>
  <si>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</si>
  <si>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</si>
  <si>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</si>
  <si>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</si>
  <si>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</si>
  <si>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</si>
  <si>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</si>
  <si>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</si>
  <si>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</si>
  <si>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</si>
  <si>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</si>
  <si>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</si>
  <si>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</si>
  <si>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</si>
  <si>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</si>
  <si>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</si>
  <si>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</si>
  <si>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</si>
  <si>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</si>
  <si>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</si>
  <si>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</si>
  <si>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</si>
  <si>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</si>
  <si>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</si>
  <si>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</si>
  <si>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</si>
  <si>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</si>
  <si>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</si>
  <si>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</si>
  <si>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</si>
  <si>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</si>
  <si>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</si>
  <si>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</si>
  <si>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</si>
  <si>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</si>
  <si>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</si>
  <si>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</si>
  <si>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</si>
  <si>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</si>
  <si>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</si>
  <si>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</si>
  <si>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</si>
  <si>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</si>
  <si>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</si>
  <si>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</si>
  <si>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</si>
  <si>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</si>
  <si>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</si>
  <si>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</si>
  <si>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</si>
  <si>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</si>
  <si>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</si>
  <si>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</si>
  <si>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</si>
  <si>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</si>
  <si>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</si>
  <si>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</si>
  <si>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</si>
  <si>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</si>
  <si>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</si>
  <si>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</si>
  <si>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</si>
  <si>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</si>
  <si>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</si>
  <si>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</si>
  <si>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</si>
  <si>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</si>
  <si>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</si>
  <si>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</si>
  <si>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</si>
  <si>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</si>
  <si>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</si>
  <si>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</si>
  <si>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</si>
  <si>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</si>
  <si>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</si>
  <si>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</si>
  <si>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</si>
  <si>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</si>
  <si>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</si>
  <si>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</si>
  <si>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</si>
  <si>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</si>
  <si>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</si>
  <si>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</si>
  <si>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</si>
  <si>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</si>
  <si>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</si>
  <si>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</si>
  <si>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</si>
  <si>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</si>
  <si>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</si>
  <si>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</si>
  <si>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</si>
  <si>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</si>
  <si>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</si>
  <si>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</si>
  <si>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</si>
  <si>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</si>
  <si>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</si>
  <si>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</si>
  <si>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</si>
  <si>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</si>
  <si>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</si>
  <si>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</si>
  <si>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</si>
  <si>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</si>
  <si>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</si>
  <si>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</si>
  <si>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</si>
  <si>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</si>
  <si>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</si>
  <si>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</si>
  <si>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</si>
  <si>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</si>
  <si>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</si>
  <si>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</si>
  <si>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</si>
  <si>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</si>
  <si>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</si>
  <si>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</si>
  <si>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</si>
  <si>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</si>
  <si>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</si>
  <si>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</si>
  <si>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</si>
  <si>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</si>
  <si>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</si>
  <si>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</si>
  <si>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</si>
  <si>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</si>
  <si>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</si>
  <si>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</si>
  <si>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</si>
  <si>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</si>
  <si>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</si>
  <si>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</si>
  <si>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</si>
  <si>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</si>
  <si>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</si>
  <si>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</si>
  <si>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</si>
  <si>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</si>
  <si>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</si>
  <si>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</si>
  <si>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</si>
  <si>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</si>
  <si>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</si>
  <si>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</si>
  <si>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</si>
  <si>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</si>
  <si>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</si>
  <si>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</si>
  <si>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</si>
  <si>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</si>
  <si>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</si>
  <si>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</si>
  <si>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</si>
  <si>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</si>
  <si>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</si>
  <si>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</si>
  <si>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</si>
  <si>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</si>
  <si>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</si>
  <si>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</si>
  <si>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</si>
  <si>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</si>
  <si>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</si>
  <si>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</si>
  <si>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</si>
  <si>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</si>
  <si>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</si>
  <si>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</si>
  <si>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</si>
  <si>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</si>
  <si>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</si>
  <si>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</si>
  <si>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</si>
  <si>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</si>
  <si>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</si>
  <si>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</si>
  <si>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</si>
  <si>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</si>
  <si>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</si>
  <si>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</si>
  <si>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</si>
  <si>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</si>
  <si>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</si>
  <si>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</si>
  <si>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</si>
  <si>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</si>
  <si>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</si>
  <si>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</si>
  <si>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</si>
  <si>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</si>
  <si>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</si>
  <si>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</si>
  <si>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</si>
  <si>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</si>
  <si>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</si>
  <si>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</si>
  <si>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</si>
  <si>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</si>
  <si>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</si>
  <si>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</si>
  <si>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</si>
  <si>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</si>
  <si>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</si>
  <si>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</si>
  <si>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</si>
  <si>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</si>
  <si>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</si>
  <si>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</si>
  <si>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</si>
  <si>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</si>
  <si>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</si>
  <si>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</si>
  <si>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</si>
  <si>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</si>
  <si>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</si>
  <si>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</si>
  <si>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</si>
  <si>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</si>
  <si>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</si>
  <si>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</si>
  <si>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</si>
  <si>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</si>
  <si>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</si>
  <si>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</si>
  <si>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</si>
  <si>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</si>
  <si>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</si>
  <si>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</si>
  <si>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</si>
  <si>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</si>
  <si>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</si>
  <si>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</si>
  <si>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</si>
  <si>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</si>
  <si>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</si>
  <si>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</si>
  <si>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</si>
  <si>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</si>
  <si>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</si>
  <si>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</si>
  <si>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</si>
  <si>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</si>
  <si>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</si>
  <si>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</si>
  <si>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</si>
  <si>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</si>
  <si>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</si>
  <si>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</si>
  <si>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</si>
  <si>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</si>
  <si>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</si>
  <si>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</si>
  <si>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</si>
  <si>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</si>
  <si>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</si>
  <si>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</si>
  <si>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</si>
  <si>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</si>
  <si>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</si>
  <si>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</si>
  <si>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</si>
  <si>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</si>
  <si>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</si>
  <si>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</si>
  <si>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</si>
  <si>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</si>
  <si>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</si>
  <si>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</si>
  <si>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</si>
  <si>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</si>
  <si>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</si>
  <si>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</si>
  <si>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</si>
  <si>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</si>
  <si>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</si>
  <si>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</si>
  <si>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</si>
  <si>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</si>
  <si>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</si>
  <si>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</si>
  <si>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</si>
  <si>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</si>
  <si>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</si>
  <si>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</si>
  <si>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</si>
  <si>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</si>
  <si>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</si>
  <si>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</si>
  <si>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</si>
  <si>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</si>
  <si>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</si>
  <si>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</si>
  <si>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</si>
  <si>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</si>
  <si>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</si>
  <si>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</si>
  <si>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</si>
  <si>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</si>
  <si>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</si>
  <si>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</si>
  <si>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</si>
  <si>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</si>
  <si>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</si>
  <si>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</si>
  <si>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</si>
  <si>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</si>
  <si>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</si>
  <si>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</si>
  <si>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</si>
  <si>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</si>
  <si>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</si>
  <si>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</si>
  <si>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</si>
  <si>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</si>
  <si>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</si>
  <si>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</si>
  <si>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</si>
  <si>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</si>
  <si>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</si>
  <si>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</si>
  <si>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</si>
  <si>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</si>
  <si>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</si>
  <si>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</si>
  <si>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</si>
  <si>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</si>
  <si>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</si>
  <si>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</si>
  <si>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</si>
  <si>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</si>
  <si>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</si>
  <si>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</si>
  <si>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</si>
  <si>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</si>
  <si>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</si>
  <si>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</si>
  <si>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</si>
  <si>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</si>
  <si>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</si>
  <si>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</si>
  <si>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</si>
  <si>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</si>
  <si>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</si>
  <si>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</si>
  <si>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</si>
  <si>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</si>
  <si>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</si>
  <si>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</si>
  <si>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</si>
  <si>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</si>
  <si>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</si>
  <si>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</si>
  <si>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</si>
  <si>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</si>
  <si>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</si>
  <si>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</si>
  <si>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</si>
  <si>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</si>
  <si>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</si>
  <si>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</si>
  <si>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</si>
  <si>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</si>
  <si>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</si>
  <si>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</si>
  <si>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</si>
  <si>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</si>
  <si>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</si>
  <si>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</si>
  <si>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</si>
  <si>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</si>
  <si>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</si>
  <si>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</si>
  <si>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</si>
  <si>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</si>
  <si>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</si>
  <si>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</si>
  <si>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</si>
  <si>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</si>
  <si>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</si>
  <si>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</si>
  <si>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</si>
  <si>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</si>
  <si>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</si>
  <si>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</si>
  <si>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</si>
  <si>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</si>
  <si>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</si>
  <si>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</si>
  <si>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</si>
  <si>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</si>
  <si>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</si>
  <si>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</si>
  <si>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</si>
  <si>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</si>
  <si>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</si>
  <si>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</si>
  <si>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</si>
  <si>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</si>
  <si>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</si>
  <si>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</si>
  <si>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</si>
  <si>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</si>
  <si>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</si>
  <si>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</si>
  <si>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</si>
  <si>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</si>
  <si>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</si>
  <si>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</si>
  <si>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</si>
  <si>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</si>
  <si>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</si>
  <si>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</si>
  <si>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</si>
  <si>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</si>
  <si>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</si>
  <si>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</si>
  <si>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</si>
  <si>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</si>
  <si>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</si>
  <si>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</si>
  <si>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</si>
  <si>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</si>
  <si>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</si>
  <si>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</si>
  <si>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</si>
  <si>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</si>
  <si>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</si>
  <si>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</si>
  <si>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</si>
  <si>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</si>
  <si>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</si>
  <si>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</si>
  <si>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</si>
  <si>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</si>
  <si>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</si>
  <si>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</si>
  <si>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</si>
  <si>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</si>
  <si>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</si>
  <si>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</si>
  <si>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</si>
  <si>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</si>
  <si>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</si>
  <si>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</si>
  <si>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</si>
  <si>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</si>
  <si>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</si>
  <si>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</si>
  <si>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</si>
  <si>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</si>
  <si>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</si>
  <si>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</si>
  <si>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</si>
  <si>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</si>
  <si>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</si>
  <si>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</si>
  <si>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</si>
  <si>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</si>
  <si>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</si>
  <si>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</si>
  <si>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</si>
  <si>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</si>
  <si>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</si>
  <si>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</si>
  <si>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</si>
  <si>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</si>
  <si>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</si>
  <si>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</si>
  <si>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</si>
  <si>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</si>
  <si>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</si>
  <si>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</si>
  <si>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</si>
  <si>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</si>
  <si>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</si>
  <si>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</si>
  <si>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</si>
  <si>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</si>
  <si>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</si>
  <si>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</si>
  <si>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</si>
  <si>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</si>
  <si>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</si>
  <si>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</si>
  <si>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</si>
  <si>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</si>
  <si>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</si>
  <si>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</si>
  <si>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</si>
  <si>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</si>
  <si>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</si>
  <si>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</si>
  <si>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</si>
  <si>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</si>
  <si>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</si>
  <si>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</si>
  <si>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</si>
  <si>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</si>
  <si>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</si>
  <si>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</si>
  <si>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</si>
  <si>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</si>
  <si>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</si>
  <si>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</si>
  <si>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</si>
  <si>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</si>
  <si>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</si>
  <si>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</si>
  <si>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</si>
  <si>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</si>
  <si>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</si>
  <si>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</si>
  <si>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</si>
  <si>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</si>
  <si>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</si>
  <si>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</si>
  <si>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</si>
  <si>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</si>
  <si>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</si>
  <si>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</si>
  <si>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</si>
  <si>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</si>
  <si>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</si>
  <si>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</si>
  <si>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</si>
  <si>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</si>
  <si>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</si>
  <si>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</si>
  <si>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</si>
  <si>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</si>
  <si>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</si>
  <si>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</si>
  <si>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</si>
  <si>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</si>
  <si>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</si>
  <si>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</si>
  <si>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</si>
  <si>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</si>
  <si>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</si>
  <si>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</si>
  <si>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</si>
  <si>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</si>
  <si>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</si>
  <si>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</si>
  <si>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</si>
  <si>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</si>
  <si>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</si>
  <si>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</si>
  <si>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</si>
  <si>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</si>
  <si>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</si>
  <si>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</si>
  <si>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</si>
  <si>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</si>
  <si>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</si>
  <si>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</si>
  <si>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</si>
  <si>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</si>
  <si>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</si>
  <si>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</si>
  <si>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</si>
  <si>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</si>
  <si>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</si>
  <si>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</si>
  <si>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</si>
  <si>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</si>
  <si>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</si>
  <si>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</si>
  <si>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</si>
  <si>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</si>
  <si>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</si>
  <si>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</si>
  <si>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</si>
  <si>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</si>
  <si>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</si>
  <si>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</si>
  <si>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</si>
  <si>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</si>
  <si>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</si>
  <si>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</si>
  <si>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</si>
  <si>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</si>
  <si>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</si>
  <si>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</si>
  <si>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</si>
  <si>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</si>
  <si>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</si>
  <si>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</si>
  <si>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</si>
  <si>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</si>
  <si>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</si>
  <si>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</si>
  <si>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</si>
  <si>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</si>
  <si>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</si>
  <si>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</si>
  <si>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</si>
  <si>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</si>
  <si>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</si>
  <si>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</si>
  <si>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</si>
  <si>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</si>
  <si>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</si>
  <si>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</si>
  <si>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</si>
  <si>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</si>
  <si>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</si>
  <si>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</si>
  <si>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</si>
  <si>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</si>
  <si>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</si>
  <si>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</si>
  <si>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</si>
  <si>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</si>
  <si>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</si>
  <si>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</si>
  <si>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</si>
  <si>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</si>
  <si>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</si>
  <si>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</si>
  <si>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</si>
  <si>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</si>
  <si>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</si>
  <si>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</si>
  <si>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</si>
  <si>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</si>
  <si>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</si>
  <si>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</si>
  <si>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</si>
  <si>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</si>
  <si>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</si>
  <si>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</si>
  <si>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</si>
  <si>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</si>
  <si>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</si>
  <si>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</si>
  <si>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</si>
  <si>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</si>
  <si>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</si>
  <si>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</si>
  <si>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</si>
  <si>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</si>
  <si>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</si>
  <si>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</si>
  <si>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</si>
  <si>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</si>
  <si>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</si>
  <si>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</si>
  <si>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</si>
  <si>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</si>
  <si>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</si>
  <si>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</si>
  <si>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</si>
  <si>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</si>
  <si>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</si>
  <si>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</si>
  <si>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</si>
  <si>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</si>
  <si>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</si>
  <si>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</si>
  <si>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</si>
  <si>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</si>
  <si>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</si>
  <si>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</si>
  <si>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</si>
  <si>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</si>
  <si>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</si>
  <si>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</si>
  <si>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</si>
  <si>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</si>
  <si>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</si>
  <si>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</si>
  <si>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</si>
  <si>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</si>
  <si>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</si>
  <si>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</si>
  <si>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</si>
  <si>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</si>
  <si>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</si>
  <si>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</si>
  <si>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</si>
  <si>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</si>
  <si>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</si>
  <si>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</si>
  <si>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</si>
  <si>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</si>
  <si>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</si>
  <si>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</si>
  <si>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</si>
  <si>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</si>
  <si>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</si>
  <si>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</si>
  <si>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</si>
  <si>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</si>
  <si>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</si>
  <si>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</si>
  <si>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</si>
  <si>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</si>
  <si>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</si>
  <si>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</si>
  <si>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</si>
  <si>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</si>
  <si>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</si>
  <si>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</si>
  <si>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</si>
  <si>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</si>
  <si>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</si>
  <si>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</si>
  <si>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</si>
  <si>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</si>
  <si>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</si>
  <si>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</si>
  <si>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</si>
  <si>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</si>
  <si>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</si>
  <si>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</si>
  <si>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</si>
  <si>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</si>
  <si>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</si>
  <si>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</si>
  <si>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</si>
  <si>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</si>
  <si>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</si>
  <si>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</si>
  <si>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</si>
  <si>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</si>
  <si>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</si>
  <si>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</si>
  <si>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</si>
  <si>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</si>
  <si>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</si>
  <si>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</si>
  <si>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</si>
  <si>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</si>
  <si>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</si>
  <si>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</si>
  <si>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</si>
  <si>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</si>
  <si>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</si>
  <si>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</si>
  <si>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</si>
  <si>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</si>
  <si>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</si>
  <si>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</si>
  <si>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</si>
  <si>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</si>
  <si>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</si>
  <si>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</si>
  <si>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</si>
  <si>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</si>
  <si>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</si>
  <si>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</si>
  <si>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</si>
  <si>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</si>
  <si>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</si>
  <si>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</si>
  <si>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</si>
  <si>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</si>
  <si>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</si>
  <si>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</si>
  <si>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</si>
  <si>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</si>
  <si>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</si>
  <si>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</si>
  <si>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</si>
  <si>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</si>
  <si>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</si>
  <si>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</si>
  <si>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</si>
  <si>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</si>
  <si>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</si>
  <si>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</si>
  <si>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</si>
  <si>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</si>
  <si>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</si>
  <si>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</si>
  <si>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</si>
  <si>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</si>
  <si>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</si>
  <si>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</si>
  <si>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</si>
  <si>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</si>
  <si>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</si>
  <si>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60 min </t>
  </si>
  <si>
    <t>PCM-20251009-00002251</t>
  </si>
  <si>
    <t>Critical</t>
  </si>
  <si>
    <t xml:space="preserve">team on way need 80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</si>
  <si>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</si>
  <si>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</si>
  <si>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</si>
  <si>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</si>
  <si>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</si>
  <si>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</si>
  <si>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</si>
  <si>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</si>
  <si>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</si>
  <si>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</si>
  <si>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</si>
  <si>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</si>
  <si>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</si>
  <si>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</si>
  <si>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</si>
  <si>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</si>
  <si>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</si>
  <si>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</si>
  <si>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</si>
  <si>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</si>
  <si>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</si>
  <si>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</si>
  <si>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</si>
  <si>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</si>
  <si>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</si>
  <si>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</si>
  <si>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</si>
  <si>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</si>
  <si>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</si>
  <si>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</si>
  <si>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</si>
  <si>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</si>
  <si>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</si>
  <si>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</si>
  <si>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</si>
  <si>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</si>
  <si>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</si>
  <si>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</si>
  <si>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</si>
  <si>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</si>
  <si>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</si>
  <si>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</si>
  <si>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</si>
  <si>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</si>
  <si>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</si>
  <si>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</si>
  <si>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</si>
  <si>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</si>
  <si>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</si>
  <si>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</si>
  <si>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</si>
  <si>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</si>
  <si>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</si>
  <si>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</si>
  <si>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</si>
  <si>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</si>
  <si>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</si>
  <si>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</si>
  <si>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</si>
  <si>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</si>
  <si>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</si>
  <si>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</si>
  <si>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</si>
  <si>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</si>
  <si>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</si>
  <si>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</si>
  <si>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</si>
  <si>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</si>
  <si>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</si>
  <si>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</si>
  <si>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</si>
  <si>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</si>
  <si>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</si>
  <si>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</si>
  <si>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</si>
  <si>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</si>
  <si>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</si>
  <si>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</si>
  <si>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</si>
  <si>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</si>
  <si>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</si>
  <si>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</si>
  <si>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</si>
  <si>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</si>
  <si>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</si>
  <si>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</si>
  <si>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</si>
  <si>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</si>
  <si>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ETA // 45 min</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</si>
  <si>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</si>
  <si>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</si>
  <si>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</si>
  <si>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</si>
  <si>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</si>
  <si>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</si>
  <si>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</si>
  <si>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</si>
  <si>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</si>
  <si>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</si>
  <si>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PCM-20251009-00002205</t>
  </si>
  <si>
    <t>EM Team moved ETA: 60 min</t>
  </si>
  <si>
    <t>PCM-20250926-00001863</t>
  </si>
  <si>
    <t>Minor</t>
  </si>
  <si>
    <t xml:space="preserve">Cell down due to obsolete module shortage ( issue esclated to LATIS team and waiting their support to arrange modules)    </t>
  </si>
  <si>
    <t>PCM-20251009-00001098</t>
  </si>
  <si>
    <t xml:space="preserve">3 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</si>
  <si>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</si>
  <si>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</si>
  <si>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</si>
  <si>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</si>
  <si>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</si>
  <si>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TT-20251009-00507</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</si>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</sst>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tabSelected="1" workbookViewId="0">
      <selection activeCell="F5" sqref="F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277.0028877314835</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6.2216435188020114E-2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4.2112268522032537E-2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v>45939.949780092589</v>
      </c>
      <c r="G5" s="145">
        <f ca="1">IFERROR(NOW()-F5,"")</f>
        <v>1.533564820419997E-3</v>
      </c>
      <c r="H5" s="144">
        <v>45939.939930555556</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45939.95131365741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45939.95131365741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45939.95131365741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45939.95131365741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45939.95131365741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45939.95131365741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45939.95131365741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45939.95131365741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45939.95131365741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45939.95131365741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45939.95131365741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45939.95131365741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45939.95131365741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45939.95131365741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45939.95131365741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45939.95131365741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45939.95131365741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45939.95131365741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45939.95131365741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45939.95131365741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45939.95131365741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45939.95131365741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45939.95131365741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45939.95131365741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45939.95131365741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45939.95131365741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45939.95131365741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45939.95131365741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45939.95131365741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45939.95131365741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45939.95131365741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45939.95131365741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45939.95131365741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45939.95131365741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45939.95131365741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45939.95131365741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45939.95131365741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45939.95131365741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45939.95131365741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45939.95131365741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45939.95131365741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45939.95131365741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45939.95131365741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45939.95131365741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45939.95131365741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45939.95131365741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45939.95131365741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45939.95131365741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45939.95131365741</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45939.95131365741</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45939.95131365741</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45939.95131365741</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45939.95131365741</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45939.95131365741</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45939.95131365741</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45939.95131365741</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45939.95131365741</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45939.95131365741</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D2CF9659-73A8-413D-9354-7332057CCAD9}"/>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38971</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133.22423032407823</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114.95147569444816</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25613</v>
      </c>
      <c r="E6" s="120" t="s">
        <v>38964</v>
      </c>
      <c r="F6" s="121">
        <v>45939.713171296295</v>
      </c>
      <c r="G6" s="122">
        <f ca="1">IFERROR(NOW()-F6,"-")</f>
        <v>0.23814236111502396</v>
      </c>
      <c r="H6" s="121">
        <v>45939.707615740743</v>
      </c>
      <c r="I6" s="18" t="str">
        <f>IFERROR(VLOOKUP(D6,DB!A:F,6,0),"")</f>
        <v>Generator-SG</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1</v>
      </c>
      <c r="D7" s="18" t="s">
        <v>29202</v>
      </c>
      <c r="E7" s="120" t="s">
        <v>38964</v>
      </c>
      <c r="F7" s="121">
        <v>45939.88484953704</v>
      </c>
      <c r="G7" s="122">
        <f ca="1">IFERROR(NOW()-F7,"-")</f>
        <v>6.6464120369346347E-2</v>
      </c>
      <c r="H7" s="121">
        <v>45939.879988425928</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45939.95131365741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45939.95131365741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45939.95131365741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45939.95131365741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45939.95131365741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45939.95131365741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45939.95131365741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45939.95131365741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45939.95131365741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45939.95131365741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45939.95131365741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45939.95131365741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45939.95131365741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45939.95131365741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45939.95131365741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45939.95131365741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45939.95131365741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45939.95131365741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45939.95131365741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45939.95131365741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45939.95131365741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45939.95131365741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45939.95131365741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45939.95131365741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45939.95131365741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45939.95131365741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45939.95131365741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45939.95131365741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45939.95131365741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45939.95131365741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45939.95131365741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45939.95131365741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45939.95131365741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45939.95131365741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45939.95131365741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45939.95131365741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45939.95131365741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45939.95131365741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45939.95131365741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45939.95131365741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45939.95131365741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45939.95131365741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45939.95131365741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45939.95131365741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45939.95131365741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45939.95131365741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45939.95131365741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45939.95131365741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45939.95131365741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45939.95131365741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45939.95131365741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45939.95131365741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45939.95131365741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45939.95131365741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45939.95131365741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45939.95131365741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45939.95131365741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45939.95131365741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45939.95131365741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45939.95131365741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45939.95131365741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45939.95131365741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45939.95131365741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45939.95131365741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45939.95131365741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45939.95131365741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45939.95131365741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45939.95131365741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45939.95131365741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45939.95131365741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45939.95131365741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45939.95131365741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45939.95131365741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45939.95131365741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45939.95131365741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45939.95131365741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45939.95131365741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45939.95131365741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45939.95131365741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45939.95131365741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45939.95131365741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45939.95131365741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45939.95131365741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45939.95131365741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45939.95131365741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45939.95131365741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45939.95131365741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45939.95131365741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45939.95131365741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45939.95131365741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45939.95131365741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45939.95131365741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45939.95131365741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45939.95131365741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45939.95131365741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45939.95131365741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45939.95131365741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45939.95131365741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45939.95131365741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45939.95131365741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45939.95131365741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45939.95131365741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45939.95131365741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45939.95131365741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45939.95131365741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45939.95131365741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45939.95131365741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45939.95131365741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45939.95131365741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45939.95131365741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45939.95131365741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45939.95131365741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45939.95131365741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45939.95131365741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45939.95131365741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45939.95131365741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45939.95131365741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45939.95131365741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45939.95131365741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45939.95131365741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45939.95131365741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45939.95131365741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45939.95131365741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45939.95131365741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45939.95131365741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45939.95131365741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45939.95131365741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45939.95131365741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45939.95131365741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45939.95131365741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45939.95131365741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45939.95131365741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45939.95131365741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45939.95131365741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45939.95131365741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45939.95131365741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45939.95131365741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45939.95131365741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45939.95131365741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45939.95131365741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45939.95131365741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45939.95131365741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45939.95131365741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45939.95131365741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45939.95131365741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45939.95131365741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45939.95131365741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45939.95131365741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45939.95131365741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45939.95131365741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45939.95131365741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45939.95131365741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45939.95131365741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45939.95131365741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45939.95131365741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45939.95131365741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45939.95131365741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45939.95131365741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45939.95131365741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45939.95131365741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45939.95131365741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45939.95131365741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45939.95131365741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45939.95131365741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45939.95131365741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45939.95131365741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45939.95131365741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45939.95131365741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45939.95131365741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45939.95131365741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45939.95131365741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45939.95131365741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45939.95131365741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45939.95131365741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45939.95131365741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45939.95131365741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45939.95131365741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45939.95131365741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45939.95131365741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45939.95131365741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45939.95131365741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45939.95131365741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45939.95131365741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45939.95131365741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45939.95131365741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45939.95131365741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45939.95131365741</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45939.95131365741</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45939.95131365741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45939.95131365741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45939.95131365741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45939.95131365741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45939.95131365741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45939.95131365741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45939.95131365741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45939.95131365741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45939.95131365741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45939.95131365741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45939.95131365741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45939.95131365741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45939.95131365741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45939.95131365741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45939.95131365741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45939.95131365741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45939.95131365741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45939.95131365741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45939.95131365741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45939.95131365741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45939.95131365741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45939.95131365741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45939.95131365741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45939.95131365741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45939.95131365741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45939.95131365741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45939.95131365741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45939.95131365741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45939.95131365741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45939.95131365741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45939.95131365741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45939.95131365741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45939.95131365741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45939.95131365741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45939.95131365741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45939.95131365741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45939.95131365741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45939.95131365741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45939.95131365741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45939.95131365741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45939.95131365741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45939.95131365741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45939.95131365741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45939.95131365741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45939.95131365741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45939.95131365741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45939.95131365741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45939.95131365741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45939.95131365741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45939.95131365741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45939.95131365741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45939.95131365741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45939.95131365741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45939.95131365741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45939.95131365741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45939.95131365741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45939.95131365741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45939.95131365741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45939.95131365741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45939.95131365741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45939.95131365741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45939.95131365741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45939.95131365741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45939.95131365741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45939.95131365741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45939.95131365741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45939.95131365741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45939.95131365741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45939.95131365741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45939.95131365741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45939.95131365741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45939.95131365741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45939.95131365741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45939.95131365741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45939.95131365741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45939.95131365741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45939.95131365741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45939.95131365741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45939.95131365741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45939.95131365741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45939.95131365741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45939.95131365741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45939.95131365741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45939.95131365741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45939.95131365741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45939.95131365741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45939.95131365741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45939.95131365741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45939.95131365741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45939.95131365741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45939.95131365741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45939.95131365741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45939.95131365741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45939.95131365741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45939.95131365741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45939.95131365741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45939.95131365741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45939.95131365741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45939.95131365741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45939.95131365741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45939.95131365741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45939.95131365741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45939.95131365741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45939.95131365741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45939.95131365741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45939.95131365741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45939.95131365741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45939.95131365741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45939.95131365741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45939.95131365741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45939.95131365741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45939.95131365741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45939.95131365741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45939.95131365741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45939.95131365741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45939.95131365741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45939.95131365741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45939.95131365741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45939.95131365741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45939.95131365741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45939.95131365741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45939.95131365741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45939.95131365741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45939.95131365741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45939.95131365741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45939.95131365741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45939.95131365741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45939.95131365741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45939.95131365741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45939.95131365741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45939.95131365741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45939.95131365741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45939.95131365741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45939.95131365741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45939.95131365741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45939.95131365741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45939.95131365741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45939.95131365741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45939.95131365741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45939.95131365741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45939.95131365741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45939.95131365741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45939.95131365741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45939.95131365741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45939.95131365741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45939.95131365741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45939.95131365741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45939.95131365741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45939.95131365741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45939.95131365741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45939.95131365741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45939.95131365741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45939.95131365741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45939.95131365741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45939.95131365741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45939.95131365741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45939.95131365741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45939.95131365741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45939.95131365741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45939.95131365741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45939.95131365741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45939.95131365741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45939.95131365741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45939.95131365741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45939.95131365741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45939.95131365741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45939.95131365741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45939.95131365741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45939.95131365741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45939.95131365741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45939.95131365741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45939.95131365741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45939.95131365741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45939.95131365741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45939.95131365741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45939.95131365741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45939.95131365741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45939.95131365741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45939.95131365741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45939.95131365741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45939.95131365741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45939.95131365741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45939.95131365741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45939.95131365741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45939.95131365741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45939.95131365741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45939.95131365741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45939.95131365741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45939.95131365741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45939.95131365741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45939.95131365741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45939.95131365741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45939.95131365741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45939.95131365741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45939.95131365741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45939.95131365741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45939.95131365741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45939.95131365741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45939.95131365741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45939.95131365741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45939.95131365741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45939.95131365741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45939.95131365741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45939.95131365741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45939.95131365741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45939.95131365741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45939.95131365741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45939.95131365741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45939.95131365741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45939.95131365741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45939.95131365741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45939.95131365741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45939.95131365741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45939.95131365741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45939.95131365741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45939.95131365741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45939.95131365741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45939.95131365741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45939.95131365741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45939.95131365741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45939.95131365741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45939.95131365741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45939.95131365741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45939.95131365741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45939.95131365741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45939.95131365741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45939.95131365741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45939.95131365741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45939.95131365741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45939.95131365741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45939.95131365741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45939.95131365741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45939.95131365741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45939.95131365741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45939.95131365741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45939.95131365741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45939.95131365741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45939.95131365741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45939.95131365741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45939.95131365741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45939.95131365741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45939.95131365741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45939.95131365741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45939.95131365741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45939.95131365741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45939.95131365741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45939.95131365741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45939.95131365741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45939.95131365741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45939.95131365741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45939.95131365741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45939.95131365741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45939.95131365741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45939.95131365741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45939.95131365741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45939.95131365741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45939.95131365741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45939.95131365741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45939.95131365741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45939.95131365741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45939.95131365741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45939.95131365741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45939.95131365741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45939.95131365741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45939.95131365741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45939.95131365741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45939.95131365741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45939.95131365741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45939.95131365741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45939.95131365741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45939.95131365741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45939.95131365741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45939.95131365741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45939.95131365741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45939.95131365741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45939.95131365741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45939.95131365741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45939.95131365741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45939.95131365741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45939.95131365741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45939.95131365741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45939.95131365741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45939.95131365741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45939.95131365741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45939.95131365741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45939.95131365741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45939.95131365741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45939.95131365741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45939.95131365741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45939.95131365741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45939.95131365741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45939.95131365741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45939.95131365741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45939.95131365741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45939.95131365741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45939.95131365741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45939.95131365741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45939.95131365741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45939.95131365741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45939.95131365741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45939.95131365741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45939.95131365741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45939.95131365741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45939.95131365741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45939.95131365741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45939.95131365741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45939.95131365741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45939.95131365741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45939.95131365741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45939.95131365741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45939.95131365741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45939.95131365741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45939.95131365741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45939.95131365741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45939.95131365741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45939.95131365741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45939.95131365741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45939.95131365741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45939.95131365741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45939.95131365741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45939.95131365741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45939.95131365741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45939.95131365741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45939.95131365741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45939.95131365741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45939.95131365741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45939.95131365741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45939.95131365741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45939.95131365741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45939.95131365741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45939.95131365741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45939.95131365741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45939.95131365741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45939.95131365741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45939.95131365741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45939.95131365741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45939.95131365741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45939.95131365741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45939.95131365741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45939.95131365741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45939.95131365741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45939.95131365741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45939.95131365741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45939.95131365741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45939.95131365741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45939.95131365741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45939.95131365741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45939.95131365741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45939.95131365741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45939.95131365741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45939.95131365741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45939.95131365741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45939.95131365741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45939.95131365741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45939.95131365741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45939.95131365741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45939.95131365741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45939.95131365741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45939.95131365741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45939.95131365741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45939.95131365741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45939.95131365741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45939.95131365741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45939.95131365741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45939.95131365741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45939.95131365741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45939.95131365741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45939.95131365741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45939.95131365741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45939.95131365741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45939.95131365741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45939.95131365741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45939.95131365741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45939.95131365741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45939.95131365741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45939.95131365741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45939.95131365741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45939.95131365741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45939.95131365741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45939.95131365741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45939.95131365741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45939.95131365741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45939.95131365741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45939.95131365741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45939.95131365741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45939.95131365741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45939.95131365741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45939.95131365741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45939.95131365741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45939.95131365741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45939.95131365741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45939.95131365741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45939.95131365741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45939.95131365741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45939.95131365741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45939.95131365741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45939.95131365741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45939.95131365741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45939.95131365741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45939.95131365741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45939.95131365741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45939.95131365741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45939.95131365741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45939.95131365741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45939.95131365741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45939.95131365741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45939.95131365741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45939.95131365741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45939.95131365741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45939.95131365741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45939.95131365741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45939.95131365741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45939.95131365741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45939.95131365741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45939.95131365741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45939.95131365741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45939.95131365741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45939.95131365741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45939.95131365741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45939.95131365741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45939.95131365741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45939.95131365741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45939.95131365741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45939.95131365741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45939.95131365741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45939.95131365741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45939.95131365741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45939.95131365741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45939.95131365741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45939.95131365741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45939.95131365741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45939.95131365741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45939.95131365741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45939.95131365741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45939.95131365741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45939.95131365741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45939.95131365741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45939.95131365741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45939.95131365741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45939.95131365741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45939.95131365741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45939.95131365741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45939.95131365741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45939.95131365741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45939.95131365741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45939.95131365741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45939.95131365741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45939.95131365741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45939.95131365741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45939.95131365741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45939.95131365741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45939.95131365741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45939.95131365741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45939.95131365741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45939.95131365741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45939.95131365741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45939.95131365741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45939.95131365741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45939.95131365741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45939.95131365741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45939.95131365741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45939.95131365741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45939.95131365741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45939.95131365741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45939.95131365741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45939.95131365741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45939.95131365741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45939.95131365741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45939.95131365741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45939.95131365741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45939.95131365741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45939.95131365741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45939.95131365741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45939.95131365741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45939.95131365741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45939.95131365741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45939.95131365741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45939.95131365741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45939.95131365741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45939.95131365741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45939.95131365741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45939.95131365741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45939.95131365741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45939.95131365741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45939.95131365741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45939.95131365741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45939.95131365741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45939.95131365741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45939.95131365741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45939.95131365741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45939.95131365741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45939.95131365741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45939.95131365741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45939.95131365741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45939.95131365741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45939.95131365741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45939.95131365741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45939.95131365741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45939.95131365741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45939.95131365741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45939.95131365741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45939.95131365741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45939.95131365741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45939.95131365741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45939.95131365741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45939.95131365741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45939.95131365741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45939.95131365741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45939.95131365741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45939.95131365741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45939.95131365741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45939.95131365741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45939.95131365741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45939.95131365741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45939.95131365741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45939.95131365741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45939.95131365741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45939.95131365741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45939.95131365741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45939.95131365741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45939.95131365741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45939.95131365741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45939.95131365741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45939.95131365741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45939.95131365741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45939.95131365741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45939.95131365741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45939.95131365741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45939.95131365741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45939.95131365741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45939.95131365741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45939.95131365741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45939.95131365741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45939.95131365741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45939.95131365741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45939.95131365741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45939.95131365741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45939.95131365741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45939.95131365741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45939.95131365741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45939.95131365741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45939.95131365741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45939.95131365741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45939.95131365741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45939.95131365741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45939.95131365741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45939.95131365741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45939.95131365741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45939.95131365741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45939.95131365741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45939.95131365741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45939.95131365741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45939.95131365741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45939.95131365741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45939.95131365741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45939.95131365741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45939.95131365741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45939.95131365741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45939.95131365741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45939.95131365741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45939.95131365741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45939.95131365741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45939.95131365741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45939.95131365741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45939.95131365741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45939.95131365741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45939.95131365741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45939.95131365741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45939.95131365741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45939.95131365741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45939.95131365741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45939.95131365741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45939.95131365741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45939.95131365741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45939.95131365741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45939.95131365741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45939.95131365741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45939.95131365741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45939.95131365741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45939.95131365741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45939.95131365741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45939.95131365741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45939.95131365741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45939.95131365741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45939.95131365741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45939.95131365741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45939.95131365741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45939.95131365741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45939.95131365741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45939.95131365741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45939.95131365741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45939.95131365741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45939.95131365741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45939.95131365741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45939.95131365741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45939.95131365741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45939.95131365741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45939.95131365741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45939.95131365741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45939.95131365741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45939.95131365741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45939.95131365741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45939.95131365741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45939.95131365741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45939.95131365741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45939.95131365741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45939.95131365741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45939.95131365741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45939.95131365741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45939.95131365741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45939.95131365741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45939.95131365741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45939.95131365741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45939.95131365741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45939.95131365741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45939.95131365741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45939.95131365741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45939.95131365741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45939.95131365741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45939.95131365741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45939.95131365741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45939.95131365741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45939.95131365741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45939.95131365741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45939.95131365741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45939.95131365741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45939.95131365741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45939.95131365741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45939.95131365741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45939.95131365741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45939.95131365741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45939.95131365741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45939.95131365741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45939.95131365741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45939.95131365741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45939.95131365741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45939.95131365741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45939.95131365741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45939.95131365741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45939.95131365741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45939.95131365741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45939.95131365741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45939.95131365741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45939.95131365741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45939.95131365741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45939.95131365741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45939.95131365741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45939.95131365741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45939.95131365741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45939.95131365741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45939.95131365741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45939.95131365741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45939.95131365741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45939.95131365741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45939.95131365741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45939.95131365741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45939.95131365741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45939.95131365741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45939.95131365741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45939.95131365741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45939.95131365741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45939.95131365741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45939.95131365741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45939.95131365741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45939.95131365741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45939.95131365741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45939.95131365741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45939.95131365741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45939.95131365741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45939.95131365741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45939.95131365741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45939.95131365741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45939.95131365741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45939.95131365741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45939.95131365741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45939.95131365741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45939.95131365741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45939.95131365741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45939.95131365741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45939.95131365741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45939.95131365741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45939.95131365741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45939.95131365741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45939.95131365741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45939.95131365741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45939.95131365741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45939.95131365741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45939.95131365741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45939.95131365741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45939.95131365741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45939.95131365741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45939.95131365741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45939.95131365741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45939.95131365741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45939.95131365741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45939.95131365741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45939.95131365741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45939.95131365741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45939.95131365741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45939.95131365741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45939.95131365741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45939.95131365741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45939.95131365741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45939.95131365741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45939.95131365741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45939.95131365741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45939.95131365741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45939.95131365741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45939.95131365741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45939.95131365741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45939.95131365741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45939.95131365741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45939.95131365741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45939.95131365741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45939.95131365741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45939.95131365741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45939.95131365741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45939.95131365741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45939.95131365741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45939.95131365741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45939.95131365741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45939.95131365741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45939.95131365741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45939.95131365741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45939.95131365741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45939.95131365741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45939.95131365741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45939.95131365741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45939.95131365741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45939.95131365741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45939.95131365741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45939.95131365741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45939.95131365741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45939.95131365741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45939.95131365741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45939.95131365741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45939.95131365741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45939.95131365741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45939.95131365741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45939.95131365741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45939.95131365741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45939.95131365741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45939.95131365741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45939.95131365741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45939.95131365741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45939.95131365741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45939.95131365741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45939.95131365741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45939.95131365741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45939.95131365741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45939.95131365741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45939.95131365741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45939.95131365741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45939.95131365741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45939.95131365741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45939.95131365741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45939.95131365741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45939.95131365741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45939.95131365741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45939.95131365741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45939.95131365741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45939.95131365741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45939.95131365741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45939.95131365741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45939.95131365741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45939.95131365741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45939.95131365741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45939.95131365741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45939.95131365741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45939.95131365741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45939.95131365741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45939.95131365741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45939.95131365741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45939.95131365741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45939.95131365741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45939.95131365741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45939.95131365741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45939.95131365741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45939.95131365741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45939.95131365741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45939.95131365741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45939.95131365741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45939.95131365741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45939.95131365741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45939.95131365741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45939.95131365741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45939.95131365741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45939.95131365741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45939.95131365741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45939.95131365741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45939.95131365741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45939.95131365741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45939.95131365741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45939.95131365741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45939.95131365741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45939.95131365741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45939.95131365741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45939.95131365741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45939.95131365741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45939.95131365741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45939.95131365741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45939.95131365741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45939.95131365741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45939.95131365741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45939.95131365741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45939.95131365741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45939.95131365741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45939.95131365741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45939.95131365741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45939.95131365741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45939.95131365741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45939.95131365741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45939.95131365741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45939.95131365741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45939.95131365741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45939.95131365741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45939.95131365741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45939.95131365741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45939.95131365741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45939.95131365741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45939.95131365741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45939.95131365741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45939.95131365741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45939.95131365741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45939.95131365741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45939.95131365741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45939.95131365741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45939.95131365741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45939.95131365741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45939.95131365741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45939.95131365741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45939.95131365741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45939.95131365741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45939.95131365741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45939.95131365741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45939.95131365741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45939.95131365741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45939.95131365741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45939.95131365741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45939.95131365741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45939.95131365741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45939.95131365741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45939.95131365741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45939.95131365741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45939.95131365741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45939.95131365741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45939.95131365741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45939.95131365741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45939.95131365741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45939.95131365741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45939.95131365741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45939.95131365741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45939.95131365741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45939.95131365741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45939.95131365741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45939.95131365741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45939.95131365741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45939.95131365741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45939.95131365741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45939.95131365741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45939.95131365741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45939.95131365741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45939.95131365741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45939.95131365741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45939.95131365741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45939.95131365741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45939.95131365741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45939.95131365741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45939.95131365741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45939.95131365741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45939.95131365741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45939.95131365741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45939.95131365741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45939.95131365741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45939.95131365741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45939.95131365741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45939.95131365741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45939.95131365741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45939.95131365741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45939.95131365741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45939.95131365741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45939.95131365741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45939.95131365741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45939.95131365741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45939.95131365741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45939.95131365741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45939.95131365741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45939.95131365741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45939.95131365741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45939.95131365741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45939.95131365741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45939.95131365741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45939.95131365741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45939.95131365741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45939.95131365741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45939.95131365741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45939.95131365741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45939.95131365741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45939.95131365741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45939.95131365741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45939.95131365741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45939.95131365741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45939.95131365741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45939.95131365741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45939.95131365741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45939.95131365741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45939.95131365741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45939.95131365741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45939.95131365741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45939.95131365741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45939.95131365741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45939.95131365741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45939.95131365741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45939.95131365741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45939.95131365741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45939.95131365741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45939.95131365741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45939.95131365741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45939.95131365741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45939.95131365741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45939.95131365741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45939.95131365741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45939.95131365741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45939.95131365741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45939.95131365741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45939.95131365741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45939.95131365741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45939.95131365741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45939.95131365741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45939.95131365741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45939.95131365741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45939.95131365741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45939.95131365741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45939.95131365741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45939.95131365741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45939.95131365741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45939.95131365741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45939.95131365741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45939.95131365741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45939.95131365741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45939.95131365741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45939.95131365741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45939.95131365741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45939.95131365741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45939.95131365741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45939.95131365741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45939.95131365741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45939.95131365741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45939.95131365741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45939.95131365741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45939.95131365741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45939.95131365741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45939.95131365741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45939.95131365741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45939.95131365741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45939.95131365741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45939.95131365741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45939.95131365741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45939.95131365741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45939.95131365741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45939.95131365741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45939.95131365741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45939.95131365741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45939.95131365741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45939.95131365741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45939.95131365741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45939.95131365741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45939.95131365741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45939.95131365741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45939.95131365741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45939.95131365741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45939.95131365741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45939.95131365741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45939.95131365741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45939.95131365741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45939.95131365741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45939.95131365741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45939.95131365741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45939.95131365741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45939.95131365741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45939.95131365741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45939.95131365741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45939.95131365741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45939.95131365741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45939.95131365741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45939.95131365741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45939.95131365741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45939.95131365741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45939.95131365741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45939.95131365741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45939.95131365741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45939.95131365741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45939.95131365741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45939.95131365741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45939.95131365741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45939.95131365741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45939.95131365741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45939.95131365741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45939.95131365741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45939.95131365741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45939.95131365741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45939.95131365741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45939.95131365741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45939.95131365741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45939.95131365741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45939.95131365741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45939.95131365741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45939.95131365741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45939.95131365741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45939.95131365741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45939.95131365741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45939.95131365741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45939.95131365741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45939.95131365741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45939.95131365741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45939.95131365741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45939.95131365741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45939.95131365741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45939.95131365741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45939.95131365741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45939.95131365741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45939.95131365741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45939.95131365741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45939.95131365741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45939.95131365741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45939.95131365741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45939.95131365741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45939.95131365741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45939.95131365741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45939.95131365741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45939.95131365741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45939.95131365741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45939.95131365741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45939.95131365741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45939.95131365741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45939.95131365741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45939.95131365741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45939.95131365741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45939.95131365741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45939.95131365741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45939.95131365741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45939.95131365741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45939.95131365741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45939.95131365741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45939.95131365741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45939.95131365741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45939.95131365741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45939.95131365741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45939.95131365741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45939.95131365741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45939.95131365741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45939.95131365741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45939.95131365741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45939.95131365741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45939.95131365741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45939.95131365741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45939.95131365741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45939.95131365741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45939.95131365741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45939.95131365741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45939.95131365741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45939.95131365741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45939.95131365741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45939.95131365741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45939.95131365741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45939.95131365741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45939.95131365741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45939.95131365741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45939.95131365741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45939.95131365741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45939.95131365741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45939.95131365741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45939.95131365741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45939.95131365741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45939.95131365741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45939.95131365741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45939.95131365741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45939.95131365741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45939.95131365741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45939.95131365741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45939.95131365741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45939.95131365741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45939.95131365741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45939.95131365741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45939.95131365741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45939.95131365741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45939.95131365741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45939.95131365741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45939.95131365741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45939.95131365741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45939.95131365741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45939.95131365741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45939.95131365741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45939.95131365741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45939.95131365741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45939.95131365741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45939.95131365741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45939.95131365741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45939.95131365741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45939.95131365741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45939.95131365741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45939.95131365741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45939.95131365741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45939.95131365741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45939.95131365741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45939.95131365741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45939.95131365741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45939.95131365741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45939.95131365741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45939.95131365741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45939.95131365741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45939.95131365741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45939.95131365741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45939.95131365741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45939.95131365741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45939.95131365741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45939.95131365741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45939.95131365741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45939.95131365741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45939.95131365741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45939.95131365741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45939.95131365741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45939.95131365741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45939.95131365741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45939.95131365741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45939.95131365741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45939.95131365741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45939.95131365741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45939.95131365741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45939.95131365741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45939.95131365741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45939.95131365741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45939.95131365741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45939.95131365741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45939.95131365741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45939.95131365741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45939.95131365741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45939.95131365741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45939.95131365741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45939.95131365741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45939.95131365741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45939.95131365741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45939.95131365741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45939.95131365741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45939.95131365741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45939.95131365741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45939.95131365741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45939.95131365741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45939.95131365741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45939.95131365741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45939.95131365741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45939.95131365741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45939.95131365741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45939.95131365741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45939.95131365741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45939.95131365741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45939.95131365741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45939.95131365741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45939.95131365741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45939.95131365741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45939.95131365741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45939.95131365741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45939.95131365741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45939.95131365741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45939.95131365741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45939.95131365741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45939.95131365741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45939.95131365741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45939.95131365741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45939.95131365741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45939.95131365741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45939.95131365741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45939.95131365741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45939.95131365741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45939.95131365741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45939.95131365741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45939.95131365741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45939.95131365741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45939.95131365741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45939.95131365741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45939.95131365741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45939.95131365741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45939.95131365741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45939.95131365741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45939.95131365741</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236.47059606481344</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3</v>
      </c>
      <c r="D3" s="99" t="s">
        <v>36646</v>
      </c>
      <c r="E3" s="104" t="s">
        <v>38964</v>
      </c>
      <c r="F3" s="131">
        <v>45939.557245370372</v>
      </c>
      <c r="G3" s="132">
        <f ca="1">IFERROR(NOW()-F3,"")</f>
        <v>0.39406828703795327</v>
      </c>
      <c r="H3" s="131">
        <v>45939.542118055557</v>
      </c>
      <c r="I3" s="127" t="str">
        <f>IFERROR(VLOOKUP(D3,DB!A:F,6,0),"")</f>
        <v>Generator-SG</v>
      </c>
      <c r="J3" s="127" t="str">
        <f>IFERROR(VLOOKUP(D3,DB!A:G,7,0),"")</f>
        <v>Weak</v>
      </c>
      <c r="K3" s="133" t="s">
        <v>39065</v>
      </c>
      <c r="L3" s="129" t="str">
        <f>IFERROR(VLOOKUP(D3,DB!A:I,9,0),"")</f>
        <v>Latis</v>
      </c>
    </row>
    <row r="4" spans="1:16" ht="15" customHeight="1">
      <c r="A4" s="127"/>
      <c r="B4" s="127" t="str">
        <f>IFERROR(VLOOKUP(D4,DB!A:K,11,0),"")</f>
        <v/>
      </c>
      <c r="C4" s="128"/>
      <c r="D4" s="129"/>
      <c r="E4" s="130"/>
      <c r="F4" s="131"/>
      <c r="G4" s="132">
        <f ca="1">IFERROR(NOW()-F4,"")</f>
        <v>45939.95131365741</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45939.95131365741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45939.95131365741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45939.95131365741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45939.95131365741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45939.95131365741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45939.95131365741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45939.95131365741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45939.95131365741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45939.95131365741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45939.95131365741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45939.95131365741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45939.95131365741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45939.95131365741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45939.95131365741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45939.95131365741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45939.95131365741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45939.95131365741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45939.95131365741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45939.95131365741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45939.95131365741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45939.95131365741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45939.95131365741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45939.95131365741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45939.95131365741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45939.95131365741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45939.95131365741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45939.95131365741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45939.95131365741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45939.95131365741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45939.95131365741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45939.95131365741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45939.95131365741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45939.95131365741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45939.95131365741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45939.95131365741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45939.95131365741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45939.95131365741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45939.95131365741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45939.95131365741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45939.95131365741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45939.95131365741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45939.95131365741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45939.95131365741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45939.95131365741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45939.95131365741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45939.95131365741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45939.95131365741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45939.95131365741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45939.95131365741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45939.95131365741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45939.95131365741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45939.95131365741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45939.95131365741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45939.95131365741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45939.95131365741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45939.95131365741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45939.95131365741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45939.95131365741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45939.95131365741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45939.95131365741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45939.95131365741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45939.95131365741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45939.95131365741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45939.95131365741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45939.95131365741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45939.95131365741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45939.95131365741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45939.95131365741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45939.95131365741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45939.95131365741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45939.95131365741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45939.95131365741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45939.95131365741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45939.95131365741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45939.95131365741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45939.95131365741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45939.95131365741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45939.95131365741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45939.95131365741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45939.95131365741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45939.95131365741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45939.95131365741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45939.95131365741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45939.95131365741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45939.95131365741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45939.95131365741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45939.95131365741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45939.95131365741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45939.95131365741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45939.95131365741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45939.95131365741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45939.95131365741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45939.95131365741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45939.95131365741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45939.95131365741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45939.95131365741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45939.95131365741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45939.95131365741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45939.95131365741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45939.95131365741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45939.95131365741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45939.95131365741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45939.95131365741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45939.95131365741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45939.95131365741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45939.95131365741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45939.95131365741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45939.95131365741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45939.95131365741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45939.95131365741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45939.95131365741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45939.95131365741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45939.95131365741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45939.95131365741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45939.95131365741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45939.95131365741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45939.95131365741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45939.95131365741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45939.95131365741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45939.95131365741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45939.95131365741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45939.95131365741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45939.95131365741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45939.95131365741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45939.95131365741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45939.95131365741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45939.95131365741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45939.95131365741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45939.95131365741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45939.95131365741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45939.95131365741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45939.95131365741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45939.95131365741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45939.95131365741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45939.95131365741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45939.95131365741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45939.95131365741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45939.95131365741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45939.95131365741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45939.95131365741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45939.95131365741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45939.95131365741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45939.95131365741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45939.95131365741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45939.95131365741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45939.95131365741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45939.95131365741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45939.95131365741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45939.95131365741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45939.95131365741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45939.95131365741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45939.95131365741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45939.95131365741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45939.95131365741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45939.95131365741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45939.95131365741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45939.95131365741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45939.95131365741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45939.95131365741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45939.95131365741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45939.95131365741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45939.95131365741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45939.95131365741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45939.95131365741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45939.95131365741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45939.95131365741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45939.95131365741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45939.95131365741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45939.95131365741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45939.95131365741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45939.95131365741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45939.95131365741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45939.95131365741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45939.95131365741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45939.95131365741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45939.95131365741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45939.95131365741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45939.95131365741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45939.95131365741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45939.95131365741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45939.95131365741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45939.95131365741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45939.95131365741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45939.95131365741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45939.95131365741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45939.95131365741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45939.95131365741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45939.95131365741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45939.95131365741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45939.95131365741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45939.95131365741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45939.95131365741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45939.95131365741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45939.95131365741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45939.95131365741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45939.95131365741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45939.95131365741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45939.95131365741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45939.95131365741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45939.95131365741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45939.95131365741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45939.95131365741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45939.95131365741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45939.95131365741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45939.95131365741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45939.95131365741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45939.95131365741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45939.95131365741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45939.95131365741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45939.95131365741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45939.95131365741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45939.95131365741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45939.95131365741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45939.95131365741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45939.95131365741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45939.95131365741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45939.95131365741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45939.95131365741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45939.95131365741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45939.95131365741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45939.95131365741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45939.95131365741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45939.95131365741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45939.95131365741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45939.95131365741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45939.95131365741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45939.95131365741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45939.95131365741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45939.95131365741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45939.95131365741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45939.95131365741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45939.95131365741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45939.95131365741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45939.95131365741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45939.95131365741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45939.95131365741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45939.95131365741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45939.95131365741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45939.95131365741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45939.95131365741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45939.95131365741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45939.95131365741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45939.95131365741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45939.95131365741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45939.95131365741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45939.95131365741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45939.95131365741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45939.95131365741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45939.95131365741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45939.95131365741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45939.95131365741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45939.95131365741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45939.95131365741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45939.95131365741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45939.95131365741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45939.95131365741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45939.95131365741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45939.95131365741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45939.95131365741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45939.95131365741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45939.95131365741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45939.95131365741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45939.95131365741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45939.95131365741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45939.95131365741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45939.95131365741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45939.95131365741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45939.95131365741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45939.95131365741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45939.95131365741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45939.95131365741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45939.95131365741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45939.95131365741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45939.95131365741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45939.95131365741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45939.95131365741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45939.95131365741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45939.95131365741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45939.95131365741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45939.95131365741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45939.95131365741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45939.95131365741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45939.95131365741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45939.95131365741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45939.95131365741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45939.95131365741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45939.95131365741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45939.95131365741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45939.95131365741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45939.95131365741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45939.95131365741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45939.95131365741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45939.95131365741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45939.95131365741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45939.95131365741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45939.95131365741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45939.95131365741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45939.95131365741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45939.95131365741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45939.95131365741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45939.95131365741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45939.95131365741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45939.95131365741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45939.95131365741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45939.95131365741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45939.95131365741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45939.95131365741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45939.95131365741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45939.95131365741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45939.95131365741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45939.95131365741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45939.95131365741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45939.95131365741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45939.95131365741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45939.95131365741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45939.95131365741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45939.95131365741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45939.95131365741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45939.95131365741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45939.95131365741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45939.95131365741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45939.95131365741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45939.95131365741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45939.95131365741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45939.95131365741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45939.95131365741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45939.95131365741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45939.95131365741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45939.95131365741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45939.95131365741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45939.95131365741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45939.95131365741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45939.95131365741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45939.95131365741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45939.95131365741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45939.95131365741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45939.95131365741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45939.95131365741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45939.95131365741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45939.95131365741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45939.95131365741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45939.95131365741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45939.95131365741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45939.95131365741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45939.95131365741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45939.95131365741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45939.95131365741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45939.95131365741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45939.95131365741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45939.95131365741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45939.95131365741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45939.95131365741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45939.95131365741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45939.95131365741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45939.95131365741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45939.95131365741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45939.95131365741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45939.95131365741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45939.95131365741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45939.95131365741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45939.95131365741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45939.95131365741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45939.95131365741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45939.95131365741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45939.95131365741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45939.95131365741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45939.95131365741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45939.95131365741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45939.95131365741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45939.95131365741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45939.95131365741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45939.95131365741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45939.95131365741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45939.95131365741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45939.95131365741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45939.95131365741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45939.95131365741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45939.95131365741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45939.95131365741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45939.95131365741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45939.95131365741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45939.95131365741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45939.95131365741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45939.95131365741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45939.95131365741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45939.95131365741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45939.95131365741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45939.95131365741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45939.95131365741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45939.95131365741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45939.95131365741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45939.95131365741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45939.95131365741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45939.95131365741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45939.95131365741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45939.95131365741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45939.95131365741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45939.95131365741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45939.95131365741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45939.95131365741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45939.95131365741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45939.95131365741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45939.95131365741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45939.95131365741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45939.95131365741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45939.95131365741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45939.95131365741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45939.95131365741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45939.95131365741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45939.95131365741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45939.95131365741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45939.95131365741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45939.95131365741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45939.95131365741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45939.95131365741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45939.95131365741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45939.95131365741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45939.95131365741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45939.95131365741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45939.95131365741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45939.95131365741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45939.95131365741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45939.95131365741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45939.95131365741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45939.95131365741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45939.95131365741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45939.95131365741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45939.95131365741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45939.95131365741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45939.95131365741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45939.95131365741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45939.95131365741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45939.95131365741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45939.95131365741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45939.95131365741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45939.95131365741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45939.95131365741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45939.95131365741</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45939.95131365741</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45939.95131365741</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45939.95131365741</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45939.95131365741</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18" sqref="K1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3">
        <f ca="1">IFERROR(NOW()-F2,"")</f>
        <v>48.119253472221317</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38971</v>
      </c>
      <c r="F3" s="38">
        <v>45926.188877314817</v>
      </c>
      <c r="G3" s="163">
        <f t="shared" ref="G3" ca="1" si="0">IFERROR(NOW()-F3,"")</f>
        <v>13.762436342592991</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37" t="s">
        <v>35903</v>
      </c>
      <c r="E4" s="37" t="s">
        <v>38964</v>
      </c>
      <c r="F4" s="38">
        <v>45939.885000000002</v>
      </c>
      <c r="G4" s="39">
        <f t="shared" ref="G4:G19" ca="1" si="1">IFERROR(NOW()-F4,"")</f>
        <v>6.6313657407590654E-2</v>
      </c>
      <c r="H4" s="38">
        <v>45939.879293981481</v>
      </c>
      <c r="I4" s="37" t="str">
        <f>IFERROR(VLOOKUP(D4,DB!A:F,6,0),"")</f>
        <v>Generator-SG</v>
      </c>
      <c r="J4" s="37" t="str">
        <f>IFERROR(VLOOKUP(D4,DB!A:G,7,0),"")</f>
        <v>Dead</v>
      </c>
      <c r="K4" s="37" t="s">
        <v>39071</v>
      </c>
      <c r="L4" s="37" t="str">
        <f>IFERROR(VLOOKUP(D4,DB!A:I,9,0),"")</f>
        <v>Latis</v>
      </c>
    </row>
    <row r="5" spans="1:13" ht="15">
      <c r="A5" s="37" t="s">
        <v>39072</v>
      </c>
      <c r="B5" s="37" t="str">
        <f>IFERROR(VLOOKUP(D5,DB!A:K,11,0),"")</f>
        <v>R5</v>
      </c>
      <c r="C5" s="37">
        <v>1</v>
      </c>
      <c r="D5" s="37" t="s">
        <v>35264</v>
      </c>
      <c r="E5" s="37" t="s">
        <v>38964</v>
      </c>
      <c r="F5" s="38">
        <v>45939.92255787037</v>
      </c>
      <c r="G5" s="39">
        <f t="shared" ca="1" si="1"/>
        <v>2.8755787039699499E-2</v>
      </c>
      <c r="H5" s="38">
        <v>45939.912442129629</v>
      </c>
      <c r="I5" s="37" t="str">
        <f>IFERROR(VLOOKUP(D5,DB!A:F,6,0),"")</f>
        <v>Generator-SG</v>
      </c>
      <c r="J5" s="37" t="str">
        <f>IFERROR(VLOOKUP(D5,DB!A:G,7,0),"")</f>
        <v>Dead</v>
      </c>
      <c r="K5" s="37" t="s">
        <v>39073</v>
      </c>
      <c r="L5" s="37" t="str">
        <f>IFERROR(VLOOKUP(D5,DB!A:I,9,0),"")</f>
        <v>Latis</v>
      </c>
    </row>
    <row r="6" spans="1:13" ht="15">
      <c r="A6" s="37"/>
      <c r="B6" s="37" t="str">
        <f>IFERROR(VLOOKUP(D6,DB!A:K,11,0),"")</f>
        <v/>
      </c>
      <c r="C6" s="37"/>
      <c r="D6" s="37"/>
      <c r="E6" s="37"/>
      <c r="F6" s="38"/>
      <c r="G6" s="39">
        <f t="shared" ca="1" si="1"/>
        <v>45939.95131365741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45939.95131365741</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45939.95131365741</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45939.95131365741</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45939.95131365741</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45939.95131365741</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45939.95131365741</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45939.95131365741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45939.95131365741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45939.95131365741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45939.95131365741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45939.95131365741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45939.95131365741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45939.95131365741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45939.95131365741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45939.95131365741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45939.95131365741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45939.95131365741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45939.95131365741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45939.95131365741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45939.95131365741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45939.95131365741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45939.95131365741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45939.95131365741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45939.95131365741</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45939.95131365741</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45939.95131365741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45939.95131365741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45939.95131365741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45939.95131365741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45939.95131365741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45939.95131365741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45939.95131365741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45939.95131365741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45939.95131365741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45939.95131365741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45939.95131365741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45939.95131365741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45939.95131365741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45939.95131365741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45939.95131365741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45939.95131365741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45939.95131365741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45939.95131365741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45939.95131365741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45939.95131365741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45939.95131365741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45939.95131365741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45939.95131365741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45939.95131365741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45939.95131365741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45939.95131365741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45939.95131365741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45939.95131365741</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45939.95131365741</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45939.95131365741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45939.95131365741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45939.95131365741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45939.95131365741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45939.95131365741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45939.95131365741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45939.95131365741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45939.95131365741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45939.95131365741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45939.95131365741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45939.95131365741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45939.95131365741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45939.95131365741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45939.95131365741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45939.95131365741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45939.95131365741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45939.95131365741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45939.95131365741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45939.95131365741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45939.95131365741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45939.95131365741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45939.95131365741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45939.95131365741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45939.95131365741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45939.95131365741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45939.95131365741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45939.95131365741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45939.95131365741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45939.95131365741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45939.95131365741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45939.95131365741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45939.95131365741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45939.95131365741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45939.95131365741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45939.95131365741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45939.95131365741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45939.95131365741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45939.95131365741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45939.95131365741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45939.95131365741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45939.95131365741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45939.95131365741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45939.95131365741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45939.95131365741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45939.95131365741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45939.95131365741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45939.95131365741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45939.95131365741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45939.95131365741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45939.95131365741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45939.95131365741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45939.95131365741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45939.95131365741</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45939.95131365741</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39074</v>
      </c>
      <c r="B2" s="149" t="s">
        <v>5398</v>
      </c>
      <c r="C2" s="148">
        <v>1</v>
      </c>
      <c r="D2" s="149" t="s">
        <v>34463</v>
      </c>
      <c r="E2" s="148" t="s">
        <v>39075</v>
      </c>
      <c r="F2" s="150">
        <v>45926.772847222222</v>
      </c>
      <c r="G2" s="151">
        <f ca="1">IFERROR(NOW()-F2,"-")</f>
        <v>13.178466435187147</v>
      </c>
      <c r="H2" s="152">
        <v>45927.449074074102</v>
      </c>
      <c r="I2" s="149" t="str">
        <f>IFERROR(VLOOKUP(D2,DB!A:F,6,0),"")</f>
        <v>SCECO</v>
      </c>
      <c r="J2" s="149" t="str">
        <f>IFERROR(VLOOKUP(D2,DB!A:G,7,0),"")</f>
        <v>Weak</v>
      </c>
      <c r="K2" s="148" t="s">
        <v>39076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39077</v>
      </c>
      <c r="B3" s="149" t="str">
        <f>IFERROR(VLOOKUP(D3,DB!A:K,11,0),"")</f>
        <v>R6</v>
      </c>
      <c r="C3" s="148">
        <v>1</v>
      </c>
      <c r="D3" s="149" t="s">
        <v>34282</v>
      </c>
      <c r="E3" s="148" t="s">
        <v>38964</v>
      </c>
      <c r="F3" s="152">
        <v>45939.529062499998</v>
      </c>
      <c r="G3" s="151">
        <f ca="1">IFERROR(NOW()-F3,"-")</f>
        <v>0.42225115741166519</v>
      </c>
      <c r="H3" s="152">
        <v>45927.987534722219</v>
      </c>
      <c r="I3" s="149" t="str">
        <f>IFERROR(VLOOKUP(D3,DB!A:F,6,0),"")</f>
        <v>SCECO</v>
      </c>
      <c r="J3" s="149" t="str">
        <f>IFERROR(VLOOKUP(D3,DB!A:G,7,0),"")</f>
        <v>Vandalized</v>
      </c>
      <c r="K3" s="148" t="s">
        <v>39078</v>
      </c>
      <c r="L3" s="149" t="str">
        <f>IFERROR(VLOOKUP(D3,DB!A:I,9,0),"")</f>
        <v>Latis</v>
      </c>
    </row>
    <row r="4" spans="1:16383" ht="31.5" customHeight="1">
      <c r="A4" s="148" t="s">
        <v>39079</v>
      </c>
      <c r="B4" s="149" t="s">
        <v>5398</v>
      </c>
      <c r="C4" s="148">
        <v>1</v>
      </c>
      <c r="D4" s="149" t="s">
        <v>32861</v>
      </c>
      <c r="E4" s="148" t="s">
        <v>39075</v>
      </c>
      <c r="F4" s="150">
        <v>45933.880972222221</v>
      </c>
      <c r="G4" s="151">
        <f ca="1">IFERROR(NOW()-F4,"-")</f>
        <v>6.0703414351883112</v>
      </c>
      <c r="H4" s="152">
        <v>45929.455266203702</v>
      </c>
      <c r="I4" s="149" t="str">
        <f>IFERROR(VLOOKUP(D4,DB!A:F,6,0),"")</f>
        <v>SCECO</v>
      </c>
      <c r="J4" s="149" t="str">
        <f>IFERROR(VLOOKUP(D4,DB!A:G,7,0),"")</f>
        <v>In progress</v>
      </c>
      <c r="K4" s="148" t="s">
        <v>39080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39081</v>
      </c>
      <c r="B5" s="149" t="s">
        <v>5398</v>
      </c>
      <c r="C5" s="148">
        <v>1</v>
      </c>
      <c r="D5" s="149" t="s">
        <v>33408</v>
      </c>
      <c r="E5" s="148" t="s">
        <v>38964</v>
      </c>
      <c r="F5" s="150">
        <v>45939.857638888891</v>
      </c>
      <c r="G5" s="151">
        <f ca="1">IFERROR(NOW()-F5,"-")</f>
        <v>9.3674768519122154E-2</v>
      </c>
      <c r="H5" s="152">
        <v>45934.470231481479</v>
      </c>
      <c r="I5" s="149" t="str">
        <f>IFERROR(VLOOKUP(D5,DB!A:F,6,0),"")</f>
        <v>SCECO</v>
      </c>
      <c r="J5" s="149" t="str">
        <f>IFERROR(VLOOKUP(D5,DB!A:G,7,0),"")</f>
        <v>Dead</v>
      </c>
      <c r="K5" s="148" t="s">
        <v>39080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39082</v>
      </c>
      <c r="B6" s="156" t="str">
        <f>IFERROR(VLOOKUP(D6,DB!A:K,11,0),"")</f>
        <v>R6</v>
      </c>
      <c r="C6" s="156">
        <v>1</v>
      </c>
      <c r="D6" s="156" t="s">
        <v>33325</v>
      </c>
      <c r="E6" s="156" t="s">
        <v>38964</v>
      </c>
      <c r="F6" s="161">
        <v>45939.789467592593</v>
      </c>
      <c r="G6" s="151">
        <f ca="1">IFERROR(NOW()-F6,"-")</f>
        <v>0.16184606481692754</v>
      </c>
      <c r="H6" s="161">
        <v>45939.783831018518</v>
      </c>
      <c r="I6" s="156" t="str">
        <f>IFERROR(VLOOKUP(D6,DB!A:F,6,0),"")</f>
        <v>Generator-SG</v>
      </c>
      <c r="J6" s="156" t="str">
        <f>IFERROR(VLOOKUP(D6,DB!A:G,7,0),"")</f>
        <v>Vandalized</v>
      </c>
      <c r="K6" s="156" t="s">
        <v>39083</v>
      </c>
      <c r="L6" s="156" t="str">
        <f>IFERROR(VLOOKUP(D6,DB!A:I,9,0),"")</f>
        <v>Latis</v>
      </c>
    </row>
    <row r="7" spans="1:16383" ht="31.5" customHeight="1">
      <c r="A7" s="156" t="s">
        <v>39084</v>
      </c>
      <c r="B7" s="156" t="str">
        <f>IFERROR(VLOOKUP(D7,DB!A:K,11,0),"")</f>
        <v>R6</v>
      </c>
      <c r="C7" s="156">
        <v>2</v>
      </c>
      <c r="D7" s="156" t="s">
        <v>38904</v>
      </c>
      <c r="E7" s="156" t="s">
        <v>38964</v>
      </c>
      <c r="F7" s="156"/>
      <c r="G7" s="151">
        <f ca="1">IFERROR(NOW()-F7,"-")</f>
        <v>45939.95131365741</v>
      </c>
      <c r="H7" s="161">
        <v>45939.716932870368</v>
      </c>
      <c r="I7" s="156" t="str">
        <f>IFERROR(VLOOKUP(D7,DB!A:F,6,0),"")</f>
        <v>SCECO</v>
      </c>
      <c r="J7" s="156" t="str">
        <f>IFERROR(VLOOKUP(D7,DB!A:G,7,0),"")</f>
        <v>Dead</v>
      </c>
      <c r="K7" s="156" t="s">
        <v>39085</v>
      </c>
      <c r="L7" s="156" t="str">
        <f>IFERROR(VLOOKUP(D7,DB!A:I,9,0),"")</f>
        <v>Latis</v>
      </c>
    </row>
    <row r="8" spans="1:16383" ht="31.5" customHeight="1">
      <c r="A8" s="156"/>
      <c r="B8" s="156" t="str">
        <f>IFERROR(VLOOKUP(D8,DB!A:K,11,0),"")</f>
        <v/>
      </c>
      <c r="C8" s="156"/>
      <c r="D8" s="156"/>
      <c r="E8" s="156"/>
      <c r="F8" s="156"/>
      <c r="G8" s="151">
        <f ca="1">IFERROR(NOW()-F8,"-")</f>
        <v>45939.95131365741</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45939.95131365741</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45939.95131365741</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45939.95131365741</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45939.95131365741</v>
      </c>
      <c r="H12" s="156"/>
      <c r="I12" s="156" t="str">
        <f>IFERROR(VLOOKUP(D12,DB!A:F,6,0),"")</f>
        <v/>
      </c>
      <c r="J12" s="156" t="str">
        <f>IFERROR(VLOOKUP(D12,DB!A:G,7,0),"")</f>
        <v/>
      </c>
      <c r="K12" s="156"/>
      <c r="L12" s="156" t="str">
        <f>IFERROR(VLOOKUP(D12,DB!A:I,9,0),"")</f>
        <v/>
      </c>
    </row>
    <row r="13" spans="1:16383" ht="31.5" customHeight="1">
      <c r="A13" s="110"/>
      <c r="B13" s="157" t="str">
        <f>IFERROR(VLOOKUP(D13,DB!A:K,11,0),"")</f>
        <v/>
      </c>
      <c r="C13" s="157"/>
      <c r="D13" s="156"/>
      <c r="E13" s="156"/>
      <c r="F13" s="113"/>
      <c r="G13" s="151">
        <f ca="1">IFERROR(NOW()-F13,"-")</f>
        <v>45939.95131365741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45939.95131365741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45939.95131365741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45939.95131365741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1">
        <f ca="1">IFERROR(NOW()-F17,"-")</f>
        <v>45939.95131365741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45939.95131365741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45939.95131365741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45939.95131365741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45939.95131365741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45939.95131365741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6"/>
      <c r="E23" s="156"/>
      <c r="F23" s="113"/>
      <c r="G23" s="159">
        <f ca="1">IFERROR(NOW()-F23,"-")</f>
        <v>45939.95131365741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45939.95131365741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45939.95131365741</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45939.95131365741</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45939.95131365741</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45939.95131365741</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45939.95131365741</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45939.95131365741</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45939.95131365741</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45939.95131365741</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45939.95131365741</v>
      </c>
      <c r="H33" s="113"/>
      <c r="I33" s="157" t="str">
        <f>IFERROR(VLOOKUP(D33,DB!A:F,6,0),"")</f>
        <v/>
      </c>
      <c r="J33" s="157" t="str">
        <f>IFERROR(VLOOKUP(D33,DB!A:G,7,0),"")</f>
        <v/>
      </c>
      <c r="K33" s="160"/>
      <c r="L33" s="158" t="str">
        <f>IFERROR(VLOOKUP(D33,DB!A:I,9,0),"")</f>
        <v/>
      </c>
    </row>
    <row r="34" spans="1:12" ht="31.5" customHeight="1">
      <c r="A34" s="110"/>
      <c r="B34" s="109" t="str">
        <f>IFERROR(VLOOKUP(D34,DB!A:K,11,0),"")</f>
        <v/>
      </c>
      <c r="C34" s="111"/>
      <c r="D34" s="109"/>
      <c r="E34" s="112"/>
      <c r="F34" s="113"/>
      <c r="G34" s="81">
        <f ca="1">IFERROR(NOW()-F34,"-")</f>
        <v>45939.95131365741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45939.95131365741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45939.95131365741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45939.95131365741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45939.95131365741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45939.95131365741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45939.95131365741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45939.95131365741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45939.95131365741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45939.95131365741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45939.95131365741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45939.95131365741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45939.95131365741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45939.95131365741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45939.95131365741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45939.95131365741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45939.95131365741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45939.95131365741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45939.95131365741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45939.95131365741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45939.95131365741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45939.95131365741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45939.95131365741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45939.95131365741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45939.95131365741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45939.95131365741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45939.95131365741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45939.95131365741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45939.95131365741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45939.95131365741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45939.95131365741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45939.95131365741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45939.95131365741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45939.95131365741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45939.95131365741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45939.95131365741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45939.95131365741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45939.95131365741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45939.95131365741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45939.95131365741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45939.95131365741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45939.95131365741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45939.95131365741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45939.95131365741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45939.95131365741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45939.95131365741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45939.95131365741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45939.95131365741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45939.95131365741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45939.95131365741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45939.95131365741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45939.95131365741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45939.95131365741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45939.95131365741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45939.95131365741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45939.95131365741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45939.95131365741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45939.95131365741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45939.95131365741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45939.95131365741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45939.95131365741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45939.95131365741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45939.95131365741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45939.95131365741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45939.95131365741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45939.95131365741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45939.95131365741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45939.95131365741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45939.95131365741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45939.95131365741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45939.95131365741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45939.95131365741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45939.95131365741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45939.95131365741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45939.95131365741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45939.95131365741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45939.95131365741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45939.95131365741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45939.95131365741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45939.95131365741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45939.95131365741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45939.95131365741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45939.95131365741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45939.95131365741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45939.95131365741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45939.95131365741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45939.95131365741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45939.95131365741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45939.95131365741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45939.95131365741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45939.95131365741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45939.95131365741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45939.95131365741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45939.95131365741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45939.95131365741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45939.95131365741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45939.95131365741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45939.95131365741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45939.95131365741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45939.95131365741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45939.95131365741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45939.95131365741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45939.95131365741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45939.95131365741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45939.95131365741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45939.95131365741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45939.95131365741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45939.95131365741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45939.95131365741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45939.95131365741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45939.95131365741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45939.95131365741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45939.95131365741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45939.95131365741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45939.95131365741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45939.95131365741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45939.95131365741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45939.95131365741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45939.95131365741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45939.95131365741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45939.95131365741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45939.95131365741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45939.95131365741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45939.95131365741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45939.95131365741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45939.95131365741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45939.95131365741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45939.95131365741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45939.95131365741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45939.95131365741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45939.95131365741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45939.95131365741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45939.95131365741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45939.95131365741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45939.95131365741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45939.95131365741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45939.95131365741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45939.95131365741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45939.95131365741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45939.95131365741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45939.95131365741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45939.95131365741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45939.95131365741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45939.95131365741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45939.95131365741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45939.95131365741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45939.95131365741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45939.95131365741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45939.95131365741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45939.95131365741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45939.95131365741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45939.95131365741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45939.95131365741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45939.95131365741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45939.95131365741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45939.95131365741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45939.95131365741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45939.95131365741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45939.95131365741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45939.95131365741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45939.95131365741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45939.95131365741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45939.95131365741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45939.95131365741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45939.95131365741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45939.95131365741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45939.95131365741</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2025-10-09T19:51:41Z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